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985" windowWidth="18135" windowHeight="9660" tabRatio="653" firstSheet="2" activeTab="2"/>
  </bookViews>
  <sheets>
    <sheet name="16TC" sheetId="69" r:id="rId1"/>
    <sheet name="16TC(S)" sheetId="88" r:id="rId2"/>
    <sheet name="16CĐ(S)" sheetId="93" r:id="rId3"/>
    <sheet name="00000000" sheetId="14" state="veryHidden" r:id="rId4"/>
  </sheets>
  <definedNames>
    <definedName name="_Fill" localSheetId="2" hidden="1">#REF!</definedName>
    <definedName name="_Fill" localSheetId="1" hidden="1">#REF!</definedName>
    <definedName name="_Fill" hidden="1">#REF!</definedName>
    <definedName name="_xlnm.Print_Titles" localSheetId="2">'16CĐ(S)'!$8:$9</definedName>
  </definedNames>
  <calcPr calcId="144525"/>
</workbook>
</file>

<file path=xl/calcChain.xml><?xml version="1.0" encoding="utf-8"?>
<calcChain xmlns="http://schemas.openxmlformats.org/spreadsheetml/2006/main">
  <c r="D112" i="93" l="1"/>
  <c r="N112" i="93" l="1"/>
  <c r="O111" i="93"/>
  <c r="K111" i="93"/>
  <c r="J111" i="93"/>
  <c r="O110" i="93"/>
  <c r="K110" i="93"/>
  <c r="J110" i="93"/>
  <c r="O109" i="93"/>
  <c r="K109" i="93"/>
  <c r="J109" i="93"/>
  <c r="O108" i="93"/>
  <c r="K108" i="93"/>
  <c r="J108" i="93"/>
  <c r="O107" i="93"/>
  <c r="K107" i="93"/>
  <c r="J107" i="93"/>
  <c r="O106" i="93"/>
  <c r="K106" i="93"/>
  <c r="J106" i="93"/>
  <c r="O105" i="93"/>
  <c r="K105" i="93"/>
  <c r="J105" i="93"/>
  <c r="O104" i="93"/>
  <c r="K104" i="93"/>
  <c r="J104" i="93"/>
  <c r="O103" i="93"/>
  <c r="K103" i="93"/>
  <c r="J103" i="93"/>
  <c r="O102" i="93"/>
  <c r="K102" i="93"/>
  <c r="J102" i="93"/>
  <c r="O101" i="93"/>
  <c r="K101" i="93"/>
  <c r="J101" i="93"/>
  <c r="O100" i="93"/>
  <c r="K100" i="93"/>
  <c r="J100" i="93"/>
  <c r="O99" i="93"/>
  <c r="K99" i="93"/>
  <c r="J99" i="93"/>
  <c r="O98" i="93"/>
  <c r="K98" i="93"/>
  <c r="J98" i="93"/>
  <c r="O97" i="93"/>
  <c r="K97" i="93"/>
  <c r="J97" i="93"/>
  <c r="O96" i="93"/>
  <c r="K96" i="93"/>
  <c r="J96" i="93"/>
  <c r="O95" i="93"/>
  <c r="K95" i="93"/>
  <c r="J95" i="93"/>
  <c r="O94" i="93"/>
  <c r="K94" i="93"/>
  <c r="J94" i="93"/>
  <c r="O93" i="93"/>
  <c r="K93" i="93"/>
  <c r="J93" i="93"/>
  <c r="O92" i="93"/>
  <c r="K92" i="93"/>
  <c r="J92" i="93"/>
  <c r="O91" i="93"/>
  <c r="K91" i="93"/>
  <c r="J91" i="93"/>
  <c r="O90" i="93"/>
  <c r="K90" i="93"/>
  <c r="J90" i="93"/>
  <c r="O89" i="93"/>
  <c r="K89" i="93"/>
  <c r="J89" i="93"/>
  <c r="O88" i="93"/>
  <c r="K88" i="93"/>
  <c r="J88" i="93"/>
  <c r="O87" i="93"/>
  <c r="K87" i="93"/>
  <c r="J87" i="93"/>
  <c r="O86" i="93"/>
  <c r="K86" i="93"/>
  <c r="J86" i="93"/>
  <c r="O85" i="93"/>
  <c r="K85" i="93"/>
  <c r="J85" i="93"/>
  <c r="O84" i="93"/>
  <c r="K84" i="93"/>
  <c r="J84" i="93"/>
  <c r="O83" i="93"/>
  <c r="K83" i="93"/>
  <c r="J83" i="93"/>
  <c r="O82" i="93"/>
  <c r="K82" i="93"/>
  <c r="J82" i="93"/>
  <c r="O81" i="93"/>
  <c r="K81" i="93"/>
  <c r="J81" i="93"/>
  <c r="O80" i="93"/>
  <c r="K80" i="93"/>
  <c r="J80" i="93"/>
  <c r="O79" i="93"/>
  <c r="K79" i="93"/>
  <c r="J79" i="93"/>
  <c r="O78" i="93"/>
  <c r="K78" i="93"/>
  <c r="J78" i="93"/>
  <c r="O77" i="93"/>
  <c r="K77" i="93"/>
  <c r="J77" i="93"/>
  <c r="O76" i="93"/>
  <c r="K76" i="93"/>
  <c r="J76" i="93"/>
  <c r="O75" i="93"/>
  <c r="K75" i="93"/>
  <c r="J75" i="93"/>
  <c r="O74" i="93"/>
  <c r="K74" i="93"/>
  <c r="J74" i="93"/>
  <c r="O73" i="93"/>
  <c r="K73" i="93"/>
  <c r="J73" i="93"/>
  <c r="O72" i="93"/>
  <c r="K72" i="93"/>
  <c r="J72" i="93"/>
  <c r="O71" i="93"/>
  <c r="K71" i="93"/>
  <c r="J71" i="93"/>
  <c r="O70" i="93"/>
  <c r="K70" i="93"/>
  <c r="J70" i="93"/>
  <c r="O69" i="93"/>
  <c r="K69" i="93"/>
  <c r="J69" i="93"/>
  <c r="O68" i="93"/>
  <c r="K68" i="93"/>
  <c r="J68" i="93"/>
  <c r="O67" i="93"/>
  <c r="K67" i="93"/>
  <c r="J67" i="93"/>
  <c r="O66" i="93"/>
  <c r="K66" i="93"/>
  <c r="J66" i="93"/>
  <c r="O65" i="93"/>
  <c r="K65" i="93"/>
  <c r="J65" i="93"/>
  <c r="O64" i="93"/>
  <c r="K64" i="93"/>
  <c r="J64" i="93"/>
  <c r="O63" i="93"/>
  <c r="K63" i="93"/>
  <c r="J63" i="93"/>
  <c r="O62" i="93"/>
  <c r="K62" i="93"/>
  <c r="J62" i="93"/>
  <c r="O61" i="93"/>
  <c r="K61" i="93"/>
  <c r="J61" i="93"/>
  <c r="O60" i="93"/>
  <c r="K60" i="93"/>
  <c r="J60" i="93"/>
  <c r="O59" i="93"/>
  <c r="K59" i="93"/>
  <c r="J59" i="93"/>
  <c r="O58" i="93"/>
  <c r="K58" i="93"/>
  <c r="J58" i="93"/>
  <c r="O57" i="93"/>
  <c r="K57" i="93"/>
  <c r="J57" i="93"/>
  <c r="O56" i="93"/>
  <c r="K56" i="93"/>
  <c r="J56" i="93"/>
  <c r="O55" i="93"/>
  <c r="K55" i="93"/>
  <c r="J55" i="93"/>
  <c r="O54" i="93"/>
  <c r="K54" i="93"/>
  <c r="J54" i="93"/>
  <c r="O53" i="93"/>
  <c r="K53" i="93"/>
  <c r="J53" i="93"/>
  <c r="O52" i="93"/>
  <c r="K52" i="93"/>
  <c r="J52" i="93"/>
  <c r="O51" i="93"/>
  <c r="K51" i="93"/>
  <c r="J51" i="93"/>
  <c r="O50" i="93"/>
  <c r="K50" i="93"/>
  <c r="J50" i="93"/>
  <c r="O49" i="93"/>
  <c r="K49" i="93"/>
  <c r="J49" i="93"/>
  <c r="O48" i="93"/>
  <c r="K48" i="93"/>
  <c r="J48" i="93"/>
  <c r="O47" i="93"/>
  <c r="K47" i="93"/>
  <c r="J47" i="93"/>
  <c r="O46" i="93"/>
  <c r="K46" i="93"/>
  <c r="J46" i="93"/>
  <c r="O45" i="93"/>
  <c r="K45" i="93"/>
  <c r="J45" i="93"/>
  <c r="O44" i="93"/>
  <c r="K44" i="93"/>
  <c r="J44" i="93"/>
  <c r="O43" i="93"/>
  <c r="K43" i="93"/>
  <c r="J43" i="93"/>
  <c r="O42" i="93"/>
  <c r="K42" i="93"/>
  <c r="J42" i="93"/>
  <c r="O41" i="93"/>
  <c r="K41" i="93"/>
  <c r="J41" i="93"/>
  <c r="O40" i="93"/>
  <c r="K40" i="93"/>
  <c r="J40" i="93"/>
  <c r="O39" i="93"/>
  <c r="K39" i="93"/>
  <c r="J39" i="93"/>
  <c r="O38" i="93"/>
  <c r="K38" i="93"/>
  <c r="J38" i="93"/>
  <c r="O37" i="93"/>
  <c r="K37" i="93"/>
  <c r="J37" i="93"/>
  <c r="O36" i="93"/>
  <c r="K36" i="93"/>
  <c r="J36" i="93"/>
  <c r="O35" i="93"/>
  <c r="K35" i="93"/>
  <c r="J35" i="93"/>
  <c r="O34" i="93"/>
  <c r="K34" i="93"/>
  <c r="J34" i="93"/>
  <c r="O33" i="93"/>
  <c r="K33" i="93"/>
  <c r="J33" i="93"/>
  <c r="O32" i="93"/>
  <c r="K32" i="93"/>
  <c r="J32" i="93"/>
  <c r="O31" i="93"/>
  <c r="K31" i="93"/>
  <c r="J31" i="93"/>
  <c r="O30" i="93"/>
  <c r="K30" i="93"/>
  <c r="J30" i="93"/>
  <c r="O29" i="93"/>
  <c r="K29" i="93"/>
  <c r="J29" i="93"/>
  <c r="O28" i="93"/>
  <c r="K28" i="93"/>
  <c r="J28" i="93"/>
  <c r="O27" i="93"/>
  <c r="K27" i="93"/>
  <c r="J27" i="93"/>
  <c r="O26" i="93"/>
  <c r="K26" i="93"/>
  <c r="J26" i="93"/>
  <c r="O25" i="93"/>
  <c r="K25" i="93"/>
  <c r="J25" i="93"/>
  <c r="O24" i="93"/>
  <c r="K24" i="93"/>
  <c r="J24" i="93"/>
  <c r="O23" i="93"/>
  <c r="K23" i="93"/>
  <c r="J23" i="93"/>
  <c r="O22" i="93"/>
  <c r="K22" i="93"/>
  <c r="J22" i="93"/>
  <c r="O21" i="93"/>
  <c r="K21" i="93"/>
  <c r="J21" i="93"/>
  <c r="O20" i="93"/>
  <c r="K20" i="93"/>
  <c r="J20" i="93"/>
  <c r="O19" i="93"/>
  <c r="K19" i="93"/>
  <c r="J19" i="93"/>
  <c r="O18" i="93"/>
  <c r="K18" i="93"/>
  <c r="J18" i="93"/>
  <c r="O17" i="93"/>
  <c r="K17" i="93"/>
  <c r="J17" i="93"/>
  <c r="O16" i="93"/>
  <c r="K16" i="93"/>
  <c r="J16" i="93"/>
  <c r="O15" i="93"/>
  <c r="K15" i="93"/>
  <c r="J15" i="93"/>
  <c r="O14" i="93"/>
  <c r="K14" i="93"/>
  <c r="J14" i="93"/>
  <c r="O13" i="93"/>
  <c r="K13" i="93"/>
  <c r="J13" i="93"/>
  <c r="O12" i="93"/>
  <c r="K12" i="93"/>
  <c r="J12" i="93"/>
  <c r="O11" i="93"/>
  <c r="K11" i="93"/>
  <c r="J11" i="93"/>
  <c r="O10" i="93"/>
  <c r="K10" i="93"/>
  <c r="J10" i="93"/>
  <c r="L12" i="93" l="1"/>
  <c r="L14" i="93"/>
  <c r="L16" i="93"/>
  <c r="L17" i="93"/>
  <c r="L18" i="93"/>
  <c r="L19" i="93"/>
  <c r="L20" i="93"/>
  <c r="L21" i="93"/>
  <c r="L22" i="93"/>
  <c r="L27" i="93"/>
  <c r="L28" i="93"/>
  <c r="L29" i="93"/>
  <c r="L32" i="93"/>
  <c r="L33" i="93"/>
  <c r="L34" i="93"/>
  <c r="L35" i="93"/>
  <c r="L37" i="93"/>
  <c r="L39" i="93"/>
  <c r="L40" i="93"/>
  <c r="L41" i="93"/>
  <c r="L44" i="93"/>
  <c r="L46" i="93"/>
  <c r="L49" i="93"/>
  <c r="L50" i="93"/>
  <c r="L51" i="93"/>
  <c r="L54" i="93"/>
  <c r="L55" i="93"/>
  <c r="L56" i="93"/>
  <c r="L58" i="93"/>
  <c r="L60" i="93"/>
  <c r="L61" i="93"/>
  <c r="L62" i="93"/>
  <c r="L63" i="93"/>
  <c r="L65" i="93"/>
  <c r="L66" i="93"/>
  <c r="L67" i="93"/>
  <c r="L68" i="93"/>
  <c r="L71" i="93"/>
  <c r="L72" i="93"/>
  <c r="L73" i="93"/>
  <c r="L76" i="93"/>
  <c r="L77" i="93"/>
  <c r="L81" i="93"/>
  <c r="L83" i="93"/>
  <c r="L84" i="93"/>
  <c r="L86" i="93"/>
  <c r="L88" i="93"/>
  <c r="L90" i="93"/>
  <c r="L94" i="93"/>
  <c r="L95" i="93"/>
  <c r="L97" i="93"/>
  <c r="L98" i="93"/>
  <c r="L99" i="93"/>
  <c r="L100" i="93"/>
  <c r="L105" i="93"/>
  <c r="L106" i="93"/>
  <c r="L107" i="93"/>
  <c r="L110" i="93"/>
  <c r="L10" i="93"/>
  <c r="L11" i="93"/>
  <c r="L13" i="93"/>
  <c r="L15" i="93"/>
  <c r="L23" i="93"/>
  <c r="L24" i="93"/>
  <c r="L25" i="93"/>
  <c r="L26" i="93"/>
  <c r="L30" i="93"/>
  <c r="L31" i="93"/>
  <c r="L36" i="93"/>
  <c r="L38" i="93"/>
  <c r="L42" i="93"/>
  <c r="L43" i="93"/>
  <c r="L45" i="93"/>
  <c r="L47" i="93"/>
  <c r="L48" i="93"/>
  <c r="L52" i="93"/>
  <c r="L53" i="93"/>
  <c r="L57" i="93"/>
  <c r="L108" i="93"/>
  <c r="L109" i="93"/>
  <c r="L111" i="93"/>
  <c r="L59" i="93"/>
  <c r="L64" i="93"/>
  <c r="L69" i="93"/>
  <c r="L70" i="93"/>
  <c r="L74" i="93"/>
  <c r="L75" i="93"/>
  <c r="L78" i="93"/>
  <c r="L79" i="93"/>
  <c r="L80" i="93"/>
  <c r="L82" i="93"/>
  <c r="L85" i="93"/>
  <c r="L87" i="93"/>
  <c r="L89" i="93"/>
  <c r="L91" i="93"/>
  <c r="L92" i="93"/>
  <c r="L93" i="93"/>
  <c r="L96" i="93"/>
  <c r="L101" i="93"/>
  <c r="L102" i="93"/>
  <c r="L103" i="93"/>
  <c r="L104" i="93"/>
  <c r="J17" i="88" l="1"/>
  <c r="D19" i="88"/>
  <c r="O18" i="88"/>
  <c r="K18" i="88"/>
  <c r="J18" i="88"/>
  <c r="O13" i="88"/>
  <c r="K13" i="88"/>
  <c r="J13" i="88"/>
  <c r="O12" i="88"/>
  <c r="K12" i="88"/>
  <c r="J12" i="88"/>
  <c r="O11" i="88"/>
  <c r="K11" i="88"/>
  <c r="J11" i="88"/>
  <c r="O17" i="88"/>
  <c r="K17" i="88"/>
  <c r="O10" i="88"/>
  <c r="K10" i="88"/>
  <c r="J10" i="88"/>
  <c r="O16" i="88"/>
  <c r="K16" i="88"/>
  <c r="J16" i="88"/>
  <c r="O15" i="88"/>
  <c r="K15" i="88"/>
  <c r="J15" i="88"/>
  <c r="O14" i="88"/>
  <c r="K14" i="88"/>
  <c r="J14" i="88"/>
  <c r="L14" i="88" l="1"/>
  <c r="L15" i="88"/>
  <c r="L16" i="88"/>
  <c r="L17" i="88"/>
  <c r="L11" i="88"/>
  <c r="L12" i="88"/>
  <c r="L10" i="88"/>
  <c r="L13" i="88"/>
  <c r="L18" i="88"/>
  <c r="D80" i="69" l="1"/>
  <c r="O11" i="69" l="1"/>
  <c r="O12" i="69"/>
  <c r="O13" i="69"/>
  <c r="O14" i="69"/>
  <c r="O15" i="69"/>
  <c r="O91" i="69"/>
  <c r="O92" i="69"/>
  <c r="O16" i="69"/>
  <c r="O17" i="69"/>
  <c r="O18" i="69"/>
  <c r="O19" i="69"/>
  <c r="O20" i="69"/>
  <c r="O21" i="69"/>
  <c r="O22" i="69"/>
  <c r="O93" i="69"/>
  <c r="O94" i="69"/>
  <c r="O23" i="69"/>
  <c r="O95" i="69"/>
  <c r="O24" i="69"/>
  <c r="O25" i="69"/>
  <c r="O26" i="69"/>
  <c r="O27" i="69"/>
  <c r="O28" i="69"/>
  <c r="O96" i="69"/>
  <c r="O29" i="69"/>
  <c r="O97" i="69"/>
  <c r="O30" i="69"/>
  <c r="O31" i="69"/>
  <c r="O98" i="69"/>
  <c r="O32" i="69"/>
  <c r="O33" i="69"/>
  <c r="O34" i="69"/>
  <c r="O35" i="69"/>
  <c r="O36" i="69"/>
  <c r="O99" i="69"/>
  <c r="O100" i="69"/>
  <c r="O37" i="69"/>
  <c r="O38" i="69"/>
  <c r="O112" i="69"/>
  <c r="O39" i="69"/>
  <c r="O113" i="69"/>
  <c r="O101" i="69"/>
  <c r="O40" i="69"/>
  <c r="O41" i="69"/>
  <c r="O42" i="69"/>
  <c r="O43" i="69"/>
  <c r="O44" i="69"/>
  <c r="O45" i="69"/>
  <c r="O46" i="69"/>
  <c r="O102" i="69"/>
  <c r="O47" i="69"/>
  <c r="O48" i="69"/>
  <c r="O114" i="69"/>
  <c r="O49" i="69"/>
  <c r="O50" i="69"/>
  <c r="O51" i="69"/>
  <c r="O52" i="69"/>
  <c r="O53" i="69"/>
  <c r="O54" i="69"/>
  <c r="O55" i="69"/>
  <c r="O103" i="69"/>
  <c r="O104" i="69"/>
  <c r="O56" i="69"/>
  <c r="O57" i="69"/>
  <c r="O58" i="69"/>
  <c r="O59" i="69"/>
  <c r="O60" i="69"/>
  <c r="O115" i="69"/>
  <c r="O108" i="69"/>
  <c r="O116" i="69"/>
  <c r="O117" i="69"/>
  <c r="O61" i="69"/>
  <c r="O62" i="69"/>
  <c r="O63" i="69"/>
  <c r="O64" i="69"/>
  <c r="O118" i="69"/>
  <c r="O65" i="69"/>
  <c r="O66" i="69"/>
  <c r="O67" i="69"/>
  <c r="O109" i="69"/>
  <c r="O68" i="69"/>
  <c r="O105" i="69"/>
  <c r="O69" i="69"/>
  <c r="O119" i="69"/>
  <c r="O70" i="69"/>
  <c r="O71" i="69"/>
  <c r="O72" i="69"/>
  <c r="O120" i="69"/>
  <c r="O73" i="69"/>
  <c r="O74" i="69"/>
  <c r="O75" i="69"/>
  <c r="O106" i="69"/>
  <c r="O76" i="69"/>
  <c r="O107" i="69"/>
  <c r="O110" i="69"/>
  <c r="O77" i="69"/>
  <c r="O78" i="69"/>
  <c r="O79" i="69"/>
  <c r="O10" i="69"/>
  <c r="J50" i="69"/>
  <c r="K50" i="69"/>
  <c r="J49" i="69"/>
  <c r="K49" i="69"/>
  <c r="J114" i="69"/>
  <c r="K114" i="69"/>
  <c r="J48" i="69"/>
  <c r="K48" i="69"/>
  <c r="J47" i="69"/>
  <c r="K47" i="69"/>
  <c r="J46" i="69"/>
  <c r="K46" i="69"/>
  <c r="J102" i="69"/>
  <c r="K102" i="69"/>
  <c r="J45" i="69"/>
  <c r="K45" i="69"/>
  <c r="J44" i="69"/>
  <c r="K44" i="69"/>
  <c r="J43" i="69"/>
  <c r="K43" i="69"/>
  <c r="J42" i="69"/>
  <c r="K42" i="69"/>
  <c r="J41" i="69"/>
  <c r="K41" i="69"/>
  <c r="J40" i="69"/>
  <c r="K40" i="69"/>
  <c r="J101" i="69"/>
  <c r="K101" i="69"/>
  <c r="J113" i="69"/>
  <c r="K113" i="69"/>
  <c r="J39" i="69"/>
  <c r="K39" i="69"/>
  <c r="J112" i="69"/>
  <c r="K112" i="69"/>
  <c r="J37" i="69"/>
  <c r="K37" i="69"/>
  <c r="J38" i="69"/>
  <c r="K38" i="69"/>
  <c r="J100" i="69"/>
  <c r="K100" i="69"/>
  <c r="J99" i="69"/>
  <c r="K99" i="69"/>
  <c r="J36" i="69"/>
  <c r="K36" i="69"/>
  <c r="J35" i="69"/>
  <c r="K35" i="69"/>
  <c r="J34" i="69"/>
  <c r="K34" i="69"/>
  <c r="J32" i="69"/>
  <c r="K32" i="69"/>
  <c r="J33" i="69"/>
  <c r="K33" i="69"/>
  <c r="J31" i="69"/>
  <c r="K31" i="69"/>
  <c r="J98" i="69"/>
  <c r="K98" i="69"/>
  <c r="J30" i="69"/>
  <c r="K30" i="69"/>
  <c r="J97" i="69"/>
  <c r="K97" i="69"/>
  <c r="J29" i="69"/>
  <c r="K29" i="69"/>
  <c r="J28" i="69"/>
  <c r="K28" i="69"/>
  <c r="J96" i="69"/>
  <c r="K96" i="69"/>
  <c r="J26" i="69"/>
  <c r="K26" i="69"/>
  <c r="J27" i="69"/>
  <c r="K27" i="69"/>
  <c r="J24" i="69"/>
  <c r="K24" i="69"/>
  <c r="J25" i="69"/>
  <c r="K25" i="69"/>
  <c r="J95" i="69"/>
  <c r="K95" i="69"/>
  <c r="J23" i="69"/>
  <c r="K23" i="69"/>
  <c r="J94" i="69"/>
  <c r="K94" i="69"/>
  <c r="J93" i="69"/>
  <c r="K93" i="69"/>
  <c r="J21" i="69"/>
  <c r="K21" i="69"/>
  <c r="J22" i="69"/>
  <c r="K22" i="69"/>
  <c r="J20" i="69"/>
  <c r="K20" i="69"/>
  <c r="J19" i="69"/>
  <c r="K19" i="69"/>
  <c r="J18" i="69"/>
  <c r="K18" i="69"/>
  <c r="J17" i="69"/>
  <c r="K17" i="69"/>
  <c r="J16" i="69"/>
  <c r="K16" i="69"/>
  <c r="J92" i="69"/>
  <c r="K92" i="69"/>
  <c r="J91" i="69"/>
  <c r="K91" i="69"/>
  <c r="J15" i="69"/>
  <c r="K15" i="69"/>
  <c r="J14" i="69"/>
  <c r="K14" i="69"/>
  <c r="J13" i="69"/>
  <c r="K13" i="69"/>
  <c r="J12" i="69"/>
  <c r="K12" i="69"/>
  <c r="J11" i="69"/>
  <c r="K11" i="69"/>
  <c r="J79" i="69"/>
  <c r="K79" i="69"/>
  <c r="J78" i="69"/>
  <c r="K78" i="69"/>
  <c r="J77" i="69"/>
  <c r="K77" i="69"/>
  <c r="J110" i="69"/>
  <c r="K110" i="69"/>
  <c r="J107" i="69"/>
  <c r="K107" i="69"/>
  <c r="J76" i="69"/>
  <c r="K76" i="69"/>
  <c r="J106" i="69"/>
  <c r="K106" i="69"/>
  <c r="J75" i="69"/>
  <c r="K75" i="69"/>
  <c r="J74" i="69"/>
  <c r="K74" i="69"/>
  <c r="J72" i="69"/>
  <c r="K72" i="69"/>
  <c r="J73" i="69"/>
  <c r="K73" i="69"/>
  <c r="J120" i="69"/>
  <c r="K120" i="69"/>
  <c r="J71" i="69"/>
  <c r="K71" i="69"/>
  <c r="J70" i="69"/>
  <c r="K70" i="69"/>
  <c r="J119" i="69"/>
  <c r="K119" i="69"/>
  <c r="J69" i="69"/>
  <c r="K69" i="69"/>
  <c r="J105" i="69"/>
  <c r="K105" i="69"/>
  <c r="J68" i="69"/>
  <c r="K68" i="69"/>
  <c r="J109" i="69"/>
  <c r="K109" i="69"/>
  <c r="J67" i="69"/>
  <c r="K67" i="69"/>
  <c r="J66" i="69"/>
  <c r="K66" i="69"/>
  <c r="J118" i="69"/>
  <c r="K118" i="69"/>
  <c r="J65" i="69"/>
  <c r="K65" i="69"/>
  <c r="J64" i="69"/>
  <c r="K64" i="69"/>
  <c r="J117" i="69"/>
  <c r="K117" i="69"/>
  <c r="J61" i="69"/>
  <c r="K61" i="69"/>
  <c r="J63" i="69"/>
  <c r="K63" i="69"/>
  <c r="J62" i="69"/>
  <c r="K62" i="69"/>
  <c r="J116" i="69"/>
  <c r="K116" i="69"/>
  <c r="J108" i="69"/>
  <c r="K108" i="69"/>
  <c r="J115" i="69"/>
  <c r="K115" i="69"/>
  <c r="J60" i="69"/>
  <c r="K60" i="69"/>
  <c r="J59" i="69"/>
  <c r="K59" i="69"/>
  <c r="J58" i="69"/>
  <c r="K58" i="69"/>
  <c r="J57" i="69"/>
  <c r="K57" i="69"/>
  <c r="J56" i="69"/>
  <c r="K56" i="69"/>
  <c r="J104" i="69"/>
  <c r="K104" i="69"/>
  <c r="J103" i="69"/>
  <c r="K103" i="69"/>
  <c r="J55" i="69"/>
  <c r="K55" i="69"/>
  <c r="J54" i="69"/>
  <c r="K54" i="69"/>
  <c r="J53" i="69"/>
  <c r="K53" i="69"/>
  <c r="J52" i="69"/>
  <c r="K52" i="69"/>
  <c r="J51" i="69"/>
  <c r="K51" i="69"/>
  <c r="J10" i="69"/>
  <c r="K10" i="69"/>
  <c r="L36" i="69" l="1"/>
  <c r="L97" i="69"/>
  <c r="L33" i="69"/>
  <c r="L100" i="69"/>
  <c r="L40" i="69"/>
  <c r="L47" i="69"/>
  <c r="L116" i="69"/>
  <c r="L63" i="69"/>
  <c r="L61" i="69"/>
  <c r="L118" i="69"/>
  <c r="L67" i="69"/>
  <c r="L109" i="69"/>
  <c r="L70" i="69"/>
  <c r="L120" i="69"/>
  <c r="L73" i="69"/>
  <c r="L76" i="69"/>
  <c r="L107" i="69"/>
  <c r="L110" i="69"/>
  <c r="L15" i="69"/>
  <c r="L20" i="69"/>
  <c r="L25" i="69"/>
  <c r="L55" i="69"/>
  <c r="L56" i="69"/>
  <c r="L117" i="69"/>
  <c r="L68" i="69"/>
  <c r="L72" i="69"/>
  <c r="L11" i="69"/>
  <c r="L17" i="69"/>
  <c r="L94" i="69"/>
  <c r="L39" i="69"/>
  <c r="L44" i="69"/>
  <c r="L50" i="69"/>
  <c r="L51" i="69"/>
  <c r="L108" i="69"/>
  <c r="L64" i="69"/>
  <c r="L65" i="69"/>
  <c r="L69" i="69"/>
  <c r="L119" i="69"/>
  <c r="L75" i="69"/>
  <c r="L106" i="69"/>
  <c r="L78" i="69"/>
  <c r="L79" i="69"/>
  <c r="L54" i="69"/>
  <c r="L104" i="69"/>
  <c r="L115" i="69"/>
  <c r="L112" i="69"/>
  <c r="L42" i="69"/>
  <c r="L43" i="69"/>
  <c r="L114" i="69"/>
  <c r="L49" i="69"/>
  <c r="L58" i="69"/>
  <c r="L59" i="69"/>
  <c r="L101" i="69"/>
  <c r="L102" i="69"/>
  <c r="L46" i="69"/>
  <c r="L92" i="69"/>
  <c r="L16" i="69"/>
  <c r="L21" i="69"/>
  <c r="L93" i="69"/>
  <c r="L27" i="69"/>
  <c r="L26" i="69"/>
  <c r="L98" i="69"/>
  <c r="L31" i="69"/>
  <c r="L37" i="69"/>
  <c r="L13" i="69"/>
  <c r="L14" i="69"/>
  <c r="L19" i="69"/>
  <c r="L95" i="69"/>
  <c r="L28" i="69"/>
  <c r="L29" i="69"/>
  <c r="L34" i="69"/>
  <c r="L35" i="69"/>
  <c r="L10" i="69"/>
  <c r="L52" i="69"/>
  <c r="L53" i="69"/>
  <c r="L103" i="69"/>
  <c r="L57" i="69"/>
  <c r="L60" i="69"/>
  <c r="L62" i="69"/>
  <c r="L66" i="69"/>
  <c r="L105" i="69"/>
  <c r="L71" i="69"/>
  <c r="L74" i="69"/>
  <c r="L77" i="69"/>
  <c r="L12" i="69"/>
  <c r="L91" i="69"/>
  <c r="L18" i="69"/>
  <c r="L22" i="69"/>
  <c r="L23" i="69"/>
  <c r="L24" i="69"/>
  <c r="L96" i="69"/>
  <c r="L30" i="69"/>
  <c r="L32" i="69"/>
  <c r="L99" i="69"/>
  <c r="L38" i="69"/>
  <c r="L113" i="69"/>
  <c r="L41" i="69"/>
  <c r="L45" i="69"/>
  <c r="L48" i="69"/>
</calcChain>
</file>

<file path=xl/sharedStrings.xml><?xml version="1.0" encoding="utf-8"?>
<sst xmlns="http://schemas.openxmlformats.org/spreadsheetml/2006/main" count="1127" uniqueCount="575">
  <si>
    <t>Vũ</t>
  </si>
  <si>
    <t>16001926</t>
  </si>
  <si>
    <t>16000361</t>
  </si>
  <si>
    <t>Hoàng</t>
  </si>
  <si>
    <t>16003894</t>
  </si>
  <si>
    <t>Hùng</t>
  </si>
  <si>
    <t>16000434</t>
  </si>
  <si>
    <t>Nguyễn Chấn</t>
  </si>
  <si>
    <t>16000322</t>
  </si>
  <si>
    <t>Lý Diệu</t>
  </si>
  <si>
    <t>16000651</t>
  </si>
  <si>
    <t>16000244</t>
  </si>
  <si>
    <t>Lê Hoàng Đăng</t>
  </si>
  <si>
    <t>16003543</t>
  </si>
  <si>
    <t>Vũ Ngọc Anh</t>
  </si>
  <si>
    <t>16000317</t>
  </si>
  <si>
    <t>Khương Thiên</t>
  </si>
  <si>
    <t>16000293</t>
  </si>
  <si>
    <t>Lê Ánh</t>
  </si>
  <si>
    <t>Trường</t>
  </si>
  <si>
    <t>16003862</t>
  </si>
  <si>
    <t>16002301</t>
  </si>
  <si>
    <t>Trương Khánh</t>
  </si>
  <si>
    <t>Em</t>
  </si>
  <si>
    <t>16001179</t>
  </si>
  <si>
    <t>Phùng Bảo</t>
  </si>
  <si>
    <t>Nhanh</t>
  </si>
  <si>
    <t>16001354</t>
  </si>
  <si>
    <t>16002031</t>
  </si>
  <si>
    <t>Mã số
HS</t>
  </si>
  <si>
    <t>Năm 
học</t>
  </si>
  <si>
    <t>TK</t>
  </si>
  <si>
    <t>16TC-MTT</t>
  </si>
  <si>
    <t>16003448</t>
  </si>
  <si>
    <t>Trần Võ Văn</t>
  </si>
  <si>
    <t>16000427</t>
  </si>
  <si>
    <t>Nguyễn Thắng Minh</t>
  </si>
  <si>
    <t>Tâm</t>
  </si>
  <si>
    <t>16000250</t>
  </si>
  <si>
    <t>Trần Thành</t>
  </si>
  <si>
    <t>Thành</t>
  </si>
  <si>
    <t>16000241</t>
  </si>
  <si>
    <t>16001745</t>
  </si>
  <si>
    <t>Lê Ngọc</t>
  </si>
  <si>
    <t>16001940</t>
  </si>
  <si>
    <t>16003163</t>
  </si>
  <si>
    <t>Phan Huỳnh Hữu</t>
  </si>
  <si>
    <t>Sen</t>
  </si>
  <si>
    <t>Trần Quốc</t>
  </si>
  <si>
    <t>Lộc</t>
  </si>
  <si>
    <t>Thiện</t>
  </si>
  <si>
    <t>Tùng</t>
  </si>
  <si>
    <t>16003406</t>
  </si>
  <si>
    <t>Đoàn Thị Thùy</t>
  </si>
  <si>
    <t>16003269</t>
  </si>
  <si>
    <t>Bùi Thị Mỹ</t>
  </si>
  <si>
    <t>16001253</t>
  </si>
  <si>
    <t>Chu Văn</t>
  </si>
  <si>
    <t>16003383</t>
  </si>
  <si>
    <t>THÀNH PHỐ HỒ CHÍ MINH</t>
  </si>
  <si>
    <t>Phạm Vũ</t>
  </si>
  <si>
    <t>Cao Minh</t>
  </si>
  <si>
    <t>16002282</t>
  </si>
  <si>
    <t>Vũ Hoài</t>
  </si>
  <si>
    <t>Nguyễn Thị Thanh</t>
  </si>
  <si>
    <t>Hạnh</t>
  </si>
  <si>
    <t>16003650</t>
  </si>
  <si>
    <t>16001929</t>
  </si>
  <si>
    <t>16002402</t>
  </si>
  <si>
    <t>16000126</t>
  </si>
  <si>
    <t>16001358</t>
  </si>
  <si>
    <t>16001722</t>
  </si>
  <si>
    <t>Lý</t>
  </si>
  <si>
    <t>16002168</t>
  </si>
  <si>
    <t>Thới Văn</t>
  </si>
  <si>
    <t>16001999</t>
  </si>
  <si>
    <t>16000981</t>
  </si>
  <si>
    <t>Huỳnh Lâm</t>
  </si>
  <si>
    <t>16001206</t>
  </si>
  <si>
    <t>Quý</t>
  </si>
  <si>
    <t>Nguyễn Văn</t>
  </si>
  <si>
    <t>Huỳnh Ngọc</t>
  </si>
  <si>
    <t>Nguyễn Nhựt</t>
  </si>
  <si>
    <t>16CĐ-ĐL1</t>
  </si>
  <si>
    <t>Nghỉ HK2</t>
  </si>
  <si>
    <t>Hòa</t>
  </si>
  <si>
    <t>Lâm</t>
  </si>
  <si>
    <t>Sĩ</t>
  </si>
  <si>
    <t>16003366</t>
  </si>
  <si>
    <t>16000676</t>
  </si>
  <si>
    <t>Nữ</t>
  </si>
  <si>
    <t>Trần Văn</t>
  </si>
  <si>
    <t>Nguyễn Hữu</t>
  </si>
  <si>
    <t>Nguyễn Anh</t>
  </si>
  <si>
    <t>Lê Hiếu</t>
  </si>
  <si>
    <t>16003193</t>
  </si>
  <si>
    <t>16001386</t>
  </si>
  <si>
    <t>Huy</t>
  </si>
  <si>
    <t>Nguyễn Minh</t>
  </si>
  <si>
    <t>Nhật</t>
  </si>
  <si>
    <t>Nguyễn Thanh</t>
  </si>
  <si>
    <t>Sơn</t>
  </si>
  <si>
    <t>Trung</t>
  </si>
  <si>
    <t>Vinh</t>
  </si>
  <si>
    <t>Sang</t>
  </si>
  <si>
    <t>Tân</t>
  </si>
  <si>
    <t>Toàn</t>
  </si>
  <si>
    <t>Ân</t>
  </si>
  <si>
    <t>Nguyễn Thị Huyền</t>
  </si>
  <si>
    <t>Vĩ</t>
  </si>
  <si>
    <t>16CĐ-ĐTCN1</t>
  </si>
  <si>
    <t>16001750</t>
  </si>
  <si>
    <t>16001714</t>
  </si>
  <si>
    <t>Hiệp</t>
  </si>
  <si>
    <t>Lâm Xuân</t>
  </si>
  <si>
    <t>Phụng</t>
  </si>
  <si>
    <t>Phan Minh</t>
  </si>
  <si>
    <t>16003154</t>
  </si>
  <si>
    <t>16002080</t>
  </si>
  <si>
    <t>Ngô  Ngọc</t>
  </si>
  <si>
    <t>16002369</t>
  </si>
  <si>
    <t>Nguyễn Thị Ngọc</t>
  </si>
  <si>
    <t>Triết</t>
  </si>
  <si>
    <t>Vân</t>
  </si>
  <si>
    <t>16000723</t>
  </si>
  <si>
    <t>Nguyễn Thiên</t>
  </si>
  <si>
    <t>16000346</t>
  </si>
  <si>
    <t>Nguyễn Lâm</t>
  </si>
  <si>
    <t>16000689</t>
  </si>
  <si>
    <t>Phạm Lê Quốc</t>
  </si>
  <si>
    <t>16003427</t>
  </si>
  <si>
    <t>Vũ Tuấn</t>
  </si>
  <si>
    <t>Nguyễn Ngọc</t>
  </si>
  <si>
    <t>Đông</t>
  </si>
  <si>
    <t>16000532</t>
  </si>
  <si>
    <t>Lê Công</t>
  </si>
  <si>
    <t>Hậu</t>
  </si>
  <si>
    <t>16001868</t>
  </si>
  <si>
    <t>Hoàng Quốc</t>
  </si>
  <si>
    <t>Hiếu</t>
  </si>
  <si>
    <t>16000538</t>
  </si>
  <si>
    <t>Trương Văn</t>
  </si>
  <si>
    <t>Lê Nguyễn Anh</t>
  </si>
  <si>
    <t>16001542</t>
  </si>
  <si>
    <t>Nghị</t>
  </si>
  <si>
    <t>Mai</t>
  </si>
  <si>
    <t>Hoàng Trọng</t>
  </si>
  <si>
    <t>16001576</t>
  </si>
  <si>
    <t>Lê Cao</t>
  </si>
  <si>
    <t>16002638</t>
  </si>
  <si>
    <t>16002229</t>
  </si>
  <si>
    <t>Khuyến</t>
  </si>
  <si>
    <t>Trương Minh</t>
  </si>
  <si>
    <t>P.TRƯỞNG PHÒNG CTCT - HSSV</t>
  </si>
  <si>
    <t>Bậc đào tạo: Cao đẳng - Khóa 2016</t>
  </si>
  <si>
    <t>HIỆU TRƯỞNG</t>
  </si>
  <si>
    <t>0 Giỏi NH,  Khá NH - 0 Nữ</t>
  </si>
  <si>
    <t>UBND THÀNH PHỐ HỒ CHÍ MINH</t>
  </si>
  <si>
    <t>LỚP</t>
  </si>
  <si>
    <t>Cao Văn</t>
  </si>
  <si>
    <t>Huyền</t>
  </si>
  <si>
    <t>16001106</t>
  </si>
  <si>
    <t>16001553</t>
  </si>
  <si>
    <t>Nguyễn Thị Quỳnh</t>
  </si>
  <si>
    <t>16000832</t>
  </si>
  <si>
    <t>Lê Nguyễn Mỹ</t>
  </si>
  <si>
    <t>Cường</t>
  </si>
  <si>
    <t>Phan Thanh</t>
  </si>
  <si>
    <t>16002104</t>
  </si>
  <si>
    <t>16002227</t>
  </si>
  <si>
    <t>16001145</t>
  </si>
  <si>
    <t>Lê Hải</t>
  </si>
  <si>
    <t>16001740</t>
  </si>
  <si>
    <t>Đỗ Tấn</t>
  </si>
  <si>
    <t>16002228</t>
  </si>
  <si>
    <t>Lan</t>
  </si>
  <si>
    <t>16000009</t>
  </si>
  <si>
    <t>Phạm Quang</t>
  </si>
  <si>
    <t>16003086</t>
  </si>
  <si>
    <t>Thái Hoài</t>
  </si>
  <si>
    <t>16000412</t>
  </si>
  <si>
    <t>Võ Trung</t>
  </si>
  <si>
    <t>16000199</t>
  </si>
  <si>
    <t>Đỗ Đặng Thiên</t>
  </si>
  <si>
    <t>16000195</t>
  </si>
  <si>
    <t>Lý Trần</t>
  </si>
  <si>
    <t>16002275</t>
  </si>
  <si>
    <t>16000063</t>
  </si>
  <si>
    <t>Đinh Hồng</t>
  </si>
  <si>
    <t>16000500</t>
  </si>
  <si>
    <t>Sỹ</t>
  </si>
  <si>
    <t>16000087</t>
  </si>
  <si>
    <t>Lâm Quốc</t>
  </si>
  <si>
    <t>16000444</t>
  </si>
  <si>
    <t>Phạm Công</t>
  </si>
  <si>
    <t>16000337</t>
  </si>
  <si>
    <t>Trần Trọng</t>
  </si>
  <si>
    <t>Thoại</t>
  </si>
  <si>
    <t>16001699</t>
  </si>
  <si>
    <t>Ngô Phát</t>
  </si>
  <si>
    <t>Tài</t>
  </si>
  <si>
    <t>Trần Minh</t>
  </si>
  <si>
    <t>16002399</t>
  </si>
  <si>
    <t>16002458</t>
  </si>
  <si>
    <t>Vũ Thế</t>
  </si>
  <si>
    <t>16002507</t>
  </si>
  <si>
    <t>Thiêng</t>
  </si>
  <si>
    <t>16003206</t>
  </si>
  <si>
    <t>Nguyễn Ngọc Trâm</t>
  </si>
  <si>
    <t>16001798</t>
  </si>
  <si>
    <t>Nguyễn Quỳnh</t>
  </si>
  <si>
    <t>16000534</t>
  </si>
  <si>
    <t>Nguyễn Vũ Trâm</t>
  </si>
  <si>
    <t>16001896</t>
  </si>
  <si>
    <t>16001897</t>
  </si>
  <si>
    <t>16001878</t>
  </si>
  <si>
    <t>Hoàng Thị Thùy</t>
  </si>
  <si>
    <t>Đỗ Khắc</t>
  </si>
  <si>
    <t>Anh</t>
  </si>
  <si>
    <t>Bảo</t>
  </si>
  <si>
    <t>Trần Thị</t>
  </si>
  <si>
    <t>Phạm Thị</t>
  </si>
  <si>
    <t>Phạm Hữu Lộc</t>
  </si>
  <si>
    <t>16TC-Ô1</t>
  </si>
  <si>
    <t>TRƯỜNG CAO ĐẲNG LÝ TỰ TRỌNG</t>
  </si>
  <si>
    <t>CỘNG HÒA XÃ HỘI CHỦ NGHĨA VIỆT NAM</t>
  </si>
  <si>
    <t>Độc lập  -  Tự do  -  Hạnh phúc</t>
  </si>
  <si>
    <t>HỌ &amp; TÊN</t>
  </si>
  <si>
    <t>GHI CHÚ</t>
  </si>
  <si>
    <t>GT</t>
  </si>
  <si>
    <t>KQRL</t>
  </si>
  <si>
    <t>D.Hiệu
HK. 1</t>
  </si>
  <si>
    <t>16002336</t>
  </si>
  <si>
    <t>16001328</t>
  </si>
  <si>
    <t>16001327</t>
  </si>
  <si>
    <t>16001559</t>
  </si>
  <si>
    <t>16001545</t>
  </si>
  <si>
    <t>Phạm Minh</t>
  </si>
  <si>
    <t>Khang</t>
  </si>
  <si>
    <t>16000395</t>
  </si>
  <si>
    <t>Khánh</t>
  </si>
  <si>
    <t>16000004</t>
  </si>
  <si>
    <t>Nguyễn Thiện Bảo</t>
  </si>
  <si>
    <t>16001019</t>
  </si>
  <si>
    <t>Mã số
SV</t>
  </si>
  <si>
    <t>Bậc đào tạo: Trung cấp chuyên nghiệp (9+3) - Khóa: 2016</t>
  </si>
  <si>
    <t>Nguyễn Vũ</t>
  </si>
  <si>
    <t>16000983</t>
  </si>
  <si>
    <t>Trương Phú</t>
  </si>
  <si>
    <t>16003877</t>
  </si>
  <si>
    <t>Xã</t>
  </si>
  <si>
    <t>Danh</t>
  </si>
  <si>
    <t>Tuấn</t>
  </si>
  <si>
    <t>Thảo</t>
  </si>
  <si>
    <t>Trí</t>
  </si>
  <si>
    <t>16001200</t>
  </si>
  <si>
    <t>Quyên</t>
  </si>
  <si>
    <t>16002765</t>
  </si>
  <si>
    <t>Lê Phạm Hùng</t>
  </si>
  <si>
    <t>16002152</t>
  </si>
  <si>
    <t>16002316</t>
  </si>
  <si>
    <t>Đặng Đăng</t>
  </si>
  <si>
    <t>16002160</t>
  </si>
  <si>
    <t>16002230</t>
  </si>
  <si>
    <t>Trì</t>
  </si>
  <si>
    <t>Phan Hồng</t>
  </si>
  <si>
    <t>16000463</t>
  </si>
  <si>
    <t>Lê Đỗ Ngọc</t>
  </si>
  <si>
    <t>Dương Hồng</t>
  </si>
  <si>
    <t>16001228</t>
  </si>
  <si>
    <t>16000840</t>
  </si>
  <si>
    <t>Hứa Trường</t>
  </si>
  <si>
    <t>16000858</t>
  </si>
  <si>
    <t>Lưu Minh</t>
  </si>
  <si>
    <t>Phan Văn</t>
  </si>
  <si>
    <t>16002077</t>
  </si>
  <si>
    <t>Đinh Vĩnh</t>
  </si>
  <si>
    <t>Nhiều</t>
  </si>
  <si>
    <t>STT</t>
  </si>
  <si>
    <t>TỔNG CỘNG</t>
  </si>
  <si>
    <t>ĐIỂM
TBCHT</t>
  </si>
  <si>
    <t>HK1</t>
  </si>
  <si>
    <t>HK2</t>
  </si>
  <si>
    <t>Hội</t>
  </si>
  <si>
    <t>D.Hiệu
HK. 2</t>
  </si>
  <si>
    <t>Lê Đình</t>
  </si>
  <si>
    <t>Lê Thành</t>
  </si>
  <si>
    <t>Trần Quang</t>
  </si>
  <si>
    <t>Nga</t>
  </si>
  <si>
    <t>16000050</t>
  </si>
  <si>
    <t>Đỗ Minh</t>
  </si>
  <si>
    <t>16000604</t>
  </si>
  <si>
    <t>Uyên</t>
  </si>
  <si>
    <t>D.Hiệu
NH</t>
  </si>
  <si>
    <t>Võ Minh</t>
  </si>
  <si>
    <t>Trâm</t>
  </si>
  <si>
    <t>Lê Thị Hồng</t>
  </si>
  <si>
    <t>Trần Chí</t>
  </si>
  <si>
    <t>Nguyễn Trường</t>
  </si>
  <si>
    <t>Hà Trọng</t>
  </si>
  <si>
    <t>Hồ</t>
  </si>
  <si>
    <t>16002127</t>
  </si>
  <si>
    <t>Phùng</t>
  </si>
  <si>
    <t>Hưng</t>
  </si>
  <si>
    <t>16001800</t>
  </si>
  <si>
    <t>Đặng Nguyễn Khánh</t>
  </si>
  <si>
    <t>16000150</t>
  </si>
  <si>
    <t>Thịnh</t>
  </si>
  <si>
    <t>Nguyễn Trung</t>
  </si>
  <si>
    <t>Hảo</t>
  </si>
  <si>
    <t>Lê Quang</t>
  </si>
  <si>
    <t>Cổ Nguyễn Quốc</t>
  </si>
  <si>
    <t>Việt</t>
  </si>
  <si>
    <t>An</t>
  </si>
  <si>
    <t>16001556</t>
  </si>
  <si>
    <t>Vương Minh</t>
  </si>
  <si>
    <t>16000326</t>
  </si>
  <si>
    <t>Nguyễn Quỳnh Nghinh</t>
  </si>
  <si>
    <t>Thy</t>
  </si>
  <si>
    <t>16000232</t>
  </si>
  <si>
    <t>Đặng Thanh</t>
  </si>
  <si>
    <t>Trà</t>
  </si>
  <si>
    <t>16001307</t>
  </si>
  <si>
    <t>Vũ Ngọc</t>
  </si>
  <si>
    <t>Trinh</t>
  </si>
  <si>
    <t>16000515</t>
  </si>
  <si>
    <t>Lê Thị Bé</t>
  </si>
  <si>
    <t>16000433</t>
  </si>
  <si>
    <t>Lê Tường</t>
  </si>
  <si>
    <t>Vy</t>
  </si>
  <si>
    <t>16002494</t>
  </si>
  <si>
    <t>Nguyễn Thảo</t>
  </si>
  <si>
    <t>16000458</t>
  </si>
  <si>
    <t>Nguyễn Thị Khánh</t>
  </si>
  <si>
    <t>16000706</t>
  </si>
  <si>
    <t>Hồ Công</t>
  </si>
  <si>
    <t>Chiến</t>
  </si>
  <si>
    <t>16000529</t>
  </si>
  <si>
    <t>Nguyễn Thành Nhân</t>
  </si>
  <si>
    <t>16000123</t>
  </si>
  <si>
    <t>Nguyễn Thành Quốc</t>
  </si>
  <si>
    <t>16000073</t>
  </si>
  <si>
    <t>Thái</t>
  </si>
  <si>
    <t>16003890</t>
  </si>
  <si>
    <t>Nguyễn Phương</t>
  </si>
  <si>
    <t>Duy</t>
  </si>
  <si>
    <t>16000019</t>
  </si>
  <si>
    <t>Huỳnh Hữu</t>
  </si>
  <si>
    <t>16000047</t>
  </si>
  <si>
    <t>Khổng Lê Trọng</t>
  </si>
  <si>
    <t>Liêm</t>
  </si>
  <si>
    <t>16003048</t>
  </si>
  <si>
    <t>Khoa</t>
  </si>
  <si>
    <t>Minh</t>
  </si>
  <si>
    <t>Ngân</t>
  </si>
  <si>
    <t>Bùi Minh</t>
  </si>
  <si>
    <t>16001373</t>
  </si>
  <si>
    <t>16001705</t>
  </si>
  <si>
    <t>Trần Minh</t>
  </si>
  <si>
    <t>Kiệt</t>
  </si>
  <si>
    <t>16003750</t>
  </si>
  <si>
    <t>Nguyễn Ngọc Kim</t>
  </si>
  <si>
    <t>Linh</t>
  </si>
  <si>
    <t>16000058</t>
  </si>
  <si>
    <t>Phan Hoài</t>
  </si>
  <si>
    <t>16000231</t>
  </si>
  <si>
    <t>Nguyễn Thành</t>
  </si>
  <si>
    <t>Luân</t>
  </si>
  <si>
    <t>16000310</t>
  </si>
  <si>
    <t>16000252</t>
  </si>
  <si>
    <t>Vũ</t>
  </si>
  <si>
    <t>16000566</t>
  </si>
  <si>
    <t>Đào Sơn</t>
  </si>
  <si>
    <t>16000915</t>
  </si>
  <si>
    <t>Hoàng Anh</t>
  </si>
  <si>
    <t>Nghĩa</t>
  </si>
  <si>
    <t>16001004</t>
  </si>
  <si>
    <t>16000962</t>
  </si>
  <si>
    <t>16TC-QTM</t>
  </si>
  <si>
    <t>Phạm Anh</t>
  </si>
  <si>
    <t>Khổng Tuyết</t>
  </si>
  <si>
    <t>16000417</t>
  </si>
  <si>
    <t>Huỳnh Ngọc Bảo</t>
  </si>
  <si>
    <t>My</t>
  </si>
  <si>
    <t>16000120</t>
  </si>
  <si>
    <t>Hứa Lê Kim</t>
  </si>
  <si>
    <t>16000494</t>
  </si>
  <si>
    <t>Huỳnh Mai Kim</t>
  </si>
  <si>
    <t>Ngọc</t>
  </si>
  <si>
    <t>16000298</t>
  </si>
  <si>
    <t>Trần Bảo</t>
  </si>
  <si>
    <t>16000024</t>
  </si>
  <si>
    <t>Dương Tấn Vũ</t>
  </si>
  <si>
    <t>Phương</t>
  </si>
  <si>
    <t>16000147</t>
  </si>
  <si>
    <t>Phạm Hoài</t>
  </si>
  <si>
    <t>16001840</t>
  </si>
  <si>
    <t>Trần Duy</t>
  </si>
  <si>
    <t>Quang</t>
  </si>
  <si>
    <t>Trần Thanh</t>
  </si>
  <si>
    <t>Tài</t>
  </si>
  <si>
    <t>Huỳnh Thanh</t>
  </si>
  <si>
    <t>Nhân</t>
  </si>
  <si>
    <t>16000404</t>
  </si>
  <si>
    <t>Trần Lê Thành</t>
  </si>
  <si>
    <t>16000577</t>
  </si>
  <si>
    <t>Lê Đức</t>
  </si>
  <si>
    <t>Phát</t>
  </si>
  <si>
    <t>16000202</t>
  </si>
  <si>
    <t>Lê Duy</t>
  </si>
  <si>
    <t>Phúc</t>
  </si>
  <si>
    <t>16000169</t>
  </si>
  <si>
    <t>Phan Nguyên</t>
  </si>
  <si>
    <t>16003039</t>
  </si>
  <si>
    <t>Phước</t>
  </si>
  <si>
    <t>16000976</t>
  </si>
  <si>
    <t>Nguyễn Cẩm Tú</t>
  </si>
  <si>
    <t>16001020</t>
  </si>
  <si>
    <t>Hồ Ngân</t>
  </si>
  <si>
    <t>16000956</t>
  </si>
  <si>
    <t>Trịnh Hoài</t>
  </si>
  <si>
    <t>16000157</t>
  </si>
  <si>
    <t>Trương Mỹ</t>
  </si>
  <si>
    <t>Dung</t>
  </si>
  <si>
    <t>Đạt</t>
  </si>
  <si>
    <t>16000129</t>
  </si>
  <si>
    <t>Hào</t>
  </si>
  <si>
    <t>16001548</t>
  </si>
  <si>
    <t>Võ Quang</t>
  </si>
  <si>
    <t>16000131</t>
  </si>
  <si>
    <t>Nghỉ HK1</t>
  </si>
  <si>
    <t>Nương</t>
  </si>
  <si>
    <t>Lương Tấn</t>
  </si>
  <si>
    <t>16003291</t>
  </si>
  <si>
    <t>16CĐ-ĐCN2</t>
  </si>
  <si>
    <t>16CĐ-ĐCN3</t>
  </si>
  <si>
    <t>16CĐ-ĐCN4</t>
  </si>
  <si>
    <t>16CĐ-ĐCN5</t>
  </si>
  <si>
    <t>16CĐ-TĐH1</t>
  </si>
  <si>
    <t>16CĐ-CĐ1</t>
  </si>
  <si>
    <t>16CĐ-CNC1</t>
  </si>
  <si>
    <t>16CĐ-CTM3</t>
  </si>
  <si>
    <t>16CĐ-CTM4</t>
  </si>
  <si>
    <t>16CĐ-CTM5</t>
  </si>
  <si>
    <t>16CĐ-TP1</t>
  </si>
  <si>
    <t>16CĐ-TW1</t>
  </si>
  <si>
    <t>16001012</t>
  </si>
  <si>
    <t>16000966</t>
  </si>
  <si>
    <t>16001061</t>
  </si>
  <si>
    <t>Lê Văn Thiện</t>
  </si>
  <si>
    <t>Đặng Hoàng</t>
  </si>
  <si>
    <t>Công</t>
  </si>
  <si>
    <t>Đăng</t>
  </si>
  <si>
    <t>16CĐ-Ô1</t>
  </si>
  <si>
    <t>16CĐ-Ô2</t>
  </si>
  <si>
    <t>16CĐ-Ô3</t>
  </si>
  <si>
    <t>16CĐ-Ô4</t>
  </si>
  <si>
    <t>16CĐ-Ô5</t>
  </si>
  <si>
    <t>16CĐ-Ô6</t>
  </si>
  <si>
    <t>16CĐ-Ô7</t>
  </si>
  <si>
    <t>16CĐ-Ô8</t>
  </si>
  <si>
    <t>16CĐ-Ô9</t>
  </si>
  <si>
    <t>16CĐ-Ô10</t>
  </si>
  <si>
    <t>16CĐ-MTT1</t>
  </si>
  <si>
    <t>16CĐ-MTT2</t>
  </si>
  <si>
    <t>16003282</t>
  </si>
  <si>
    <t>Châu Hoàng</t>
  </si>
  <si>
    <t>16003309</t>
  </si>
  <si>
    <t>Đặng Quang</t>
  </si>
  <si>
    <t>16003692</t>
  </si>
  <si>
    <t>Phạm Hùng</t>
  </si>
  <si>
    <t>16003403</t>
  </si>
  <si>
    <t>16003432</t>
  </si>
  <si>
    <t>16003324</t>
  </si>
  <si>
    <t>16003168</t>
  </si>
  <si>
    <t>16003040</t>
  </si>
  <si>
    <t>Lâm Tấn</t>
  </si>
  <si>
    <t>16003372</t>
  </si>
  <si>
    <t>16003546</t>
  </si>
  <si>
    <t>16001256</t>
  </si>
  <si>
    <t>Đoàn Huy</t>
  </si>
  <si>
    <t>Nguyễn Hoàng</t>
  </si>
  <si>
    <t>Long</t>
  </si>
  <si>
    <t>Nam</t>
  </si>
  <si>
    <t>Lê Minh</t>
  </si>
  <si>
    <t>Phú</t>
  </si>
  <si>
    <t>Quyền</t>
  </si>
  <si>
    <t>Thắng</t>
  </si>
  <si>
    <t>Thuận</t>
  </si>
  <si>
    <t>16003788</t>
  </si>
  <si>
    <t>Nguyễn Quốc</t>
  </si>
  <si>
    <t>16003011</t>
  </si>
  <si>
    <t>16002523</t>
  </si>
  <si>
    <t>Đinh Thị Phương</t>
  </si>
  <si>
    <t>16001247</t>
  </si>
  <si>
    <t>Nguyễn Thị Hồng</t>
  </si>
  <si>
    <t>Nguyễn Văn Nhựt</t>
  </si>
  <si>
    <t>Đỗ Vũ Thế</t>
  </si>
  <si>
    <t>16002965</t>
  </si>
  <si>
    <t>Nguyễn Văn Quốc</t>
  </si>
  <si>
    <t>16003447</t>
  </si>
  <si>
    <t>Phạm Trần Minh</t>
  </si>
  <si>
    <t>16001893</t>
  </si>
  <si>
    <t>Đỗ Huỳnh Minh</t>
  </si>
  <si>
    <t>Hy</t>
  </si>
  <si>
    <t>16000200</t>
  </si>
  <si>
    <t>Nguyễn Thanh Hoàng</t>
  </si>
  <si>
    <t>Khải</t>
  </si>
  <si>
    <t>16000380</t>
  </si>
  <si>
    <t>16001986</t>
  </si>
  <si>
    <t>16001067</t>
  </si>
  <si>
    <t>Đào Thị Tú</t>
  </si>
  <si>
    <t>16003670</t>
  </si>
  <si>
    <t>16002189</t>
  </si>
  <si>
    <t>Đỗ Cao</t>
  </si>
  <si>
    <t>16002880</t>
  </si>
  <si>
    <t>Nguyễn Danh</t>
  </si>
  <si>
    <t>16000387</t>
  </si>
  <si>
    <t>16000121</t>
  </si>
  <si>
    <t>Nguyễn Trọng</t>
  </si>
  <si>
    <t>16000281</t>
  </si>
  <si>
    <t>Lê Tâm</t>
  </si>
  <si>
    <t>Như</t>
  </si>
  <si>
    <t>16001821</t>
  </si>
  <si>
    <t>Nguyễn Trần Hoàng</t>
  </si>
  <si>
    <t>Oanh</t>
  </si>
  <si>
    <t>16000039</t>
  </si>
  <si>
    <t>Nguyễn Thị Bích</t>
  </si>
  <si>
    <t>Phượng</t>
  </si>
  <si>
    <t>16000223</t>
  </si>
  <si>
    <t>Nguyễn Vũ Trúc</t>
  </si>
  <si>
    <t>Quân</t>
  </si>
  <si>
    <t>16000804</t>
  </si>
  <si>
    <t>Trần Nguyễn Như</t>
  </si>
  <si>
    <t>Quỳnh</t>
  </si>
  <si>
    <t>16000245</t>
  </si>
  <si>
    <t>Đỗ Thị Thanh</t>
  </si>
  <si>
    <t>Tuyền</t>
  </si>
  <si>
    <t>16000112</t>
  </si>
  <si>
    <t>Vũ Thị Thanh</t>
  </si>
  <si>
    <t>16000655</t>
  </si>
  <si>
    <t>Nguyễn Thị Minh</t>
  </si>
  <si>
    <t>16000279</t>
  </si>
  <si>
    <t>Bùi Thị Minh</t>
  </si>
  <si>
    <t>Thư</t>
  </si>
  <si>
    <t>16000519</t>
  </si>
  <si>
    <t>Thi</t>
  </si>
  <si>
    <t>Thủy</t>
  </si>
  <si>
    <t>16002063</t>
  </si>
  <si>
    <t>Trần Huỳnh Minh</t>
  </si>
  <si>
    <t>16003845</t>
  </si>
  <si>
    <t>DANH SÁCH DANH HIỆU HỌC KỲ / NĂM HỌC 2018-2019</t>
  </si>
  <si>
    <t>Lê Xuân Thiện</t>
  </si>
  <si>
    <t>Nghỉ từ đầu HK1/18-19 đến nay</t>
  </si>
  <si>
    <t>Nợ HP1_Nghỉ học từ đầu HK1/18-19 đến nay</t>
  </si>
  <si>
    <t>Nợ HP1_Nghỉ từ đầu HKI/18-19 đến nay</t>
  </si>
  <si>
    <t>HKI/điểm&lt;5</t>
  </si>
  <si>
    <t>Nghỉ từ đầu HKII/18-19 đến nay</t>
  </si>
  <si>
    <t>Nghỉ từ HKII/18-19 đến nay</t>
  </si>
  <si>
    <t>Nghỉ học từ HKII/18-19 đến nay</t>
  </si>
  <si>
    <t>Nợ HP1_Nghỉ đầu HKII/18-19 đến nay</t>
  </si>
  <si>
    <t>RHP19/9/2018_18T4-CNÔ3 sang_Nghỉ từ HKII/18-19 đến nay</t>
  </si>
  <si>
    <t>DT.Hoa_Nghỉ từ đầu HKI/18-19 đến nay</t>
  </si>
  <si>
    <t>HKII/điểm&lt;5</t>
  </si>
  <si>
    <t>05 Khá HKI, 03 Khá HKII, 01 Giỏi HKII - 03 Nữ</t>
  </si>
  <si>
    <t>Nghỉ từ 02/4/2019 đến nay</t>
  </si>
  <si>
    <t>Nghỉ đầu tháng 4/2019 đến nay</t>
  </si>
  <si>
    <t>15C</t>
  </si>
  <si>
    <t>HKI/điểm&lt;5_HK2(15C)</t>
  </si>
  <si>
    <t>14C</t>
  </si>
  <si>
    <t>HKI/điểm&lt;5_HK2(14C)</t>
  </si>
  <si>
    <t>HKI/điểm&lt;5_HK2(12C)</t>
  </si>
  <si>
    <t>16C</t>
  </si>
  <si>
    <t>HKI/điểm&lt;5_HK2(16C)</t>
  </si>
  <si>
    <t>13C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</si>
</sst>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6" formatCode="&quot;\&quot;#,##0;[Red]&quot;\&quot;\-#,##0"/>
    <numFmt numFmtId="167" formatCode="&quot;\&quot;#,##0.00;[Red]&quot;\&quot;\-#,##0.00"/>
    <numFmt numFmtId="168" formatCode="\$#,##0\ ;\(\$#,##0\)"/>
    <numFmt numFmtId="169" formatCode="&quot;\&quot;#,##0;[Red]&quot;\&quot;&quot;\&quot;\-#,##0"/>
    <numFmt numFmtId="170" formatCode="&quot;\&quot;#,##0.00;[Red]&quot;\&quot;&quot;\&quot;&quot;\&quot;&quot;\&quot;&quot;\&quot;&quot;\&quot;\-#,##0.00"/>
  </numFmts>
  <fonts count="41">
    <font>
      <sz val="11"/>
      <name val="VNI-Times"/>
    </font>
    <font>
      <sz val="11"/>
      <name val="VNI-Times"/>
    </font>
    <font>
      <sz val="12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b/>
      <i/>
      <sz val="12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i/>
      <sz val="11"/>
      <name val="Times New Roman"/>
      <family val="1"/>
    </font>
    <font>
      <b/>
      <sz val="9"/>
      <name val="Times New Roman"/>
      <family val="1"/>
    </font>
    <font>
      <sz val="8"/>
      <name val="Times New Roman"/>
      <family val="1"/>
    </font>
    <font>
      <sz val="10"/>
      <name val="Arial"/>
      <family val="2"/>
    </font>
    <font>
      <sz val="10"/>
      <color indexed="8"/>
      <name val="Times New Roman"/>
      <family val="1"/>
    </font>
    <font>
      <sz val="8"/>
      <color indexed="8"/>
      <name val="Times New Roman"/>
      <family val="1"/>
    </font>
    <font>
      <vertAlign val="superscript"/>
      <sz val="11"/>
      <name val="Times New Roman"/>
      <family val="1"/>
    </font>
    <font>
      <vertAlign val="superscript"/>
      <sz val="10"/>
      <name val="Times New Roman"/>
      <family val="1"/>
    </font>
    <font>
      <sz val="6"/>
      <name val="Times New Roman"/>
      <family val="1"/>
    </font>
    <font>
      <sz val="6"/>
      <color indexed="8"/>
      <name val="Times New Roman"/>
      <family val="1"/>
    </font>
    <font>
      <sz val="12"/>
      <name val="Times New Roman"/>
      <family val="1"/>
    </font>
    <font>
      <sz val="11"/>
      <color indexed="8"/>
      <name val="Times New Roman"/>
      <family val="1"/>
    </font>
    <font>
      <vertAlign val="superscript"/>
      <sz val="12"/>
      <name val="Times New Roman"/>
      <family val="1"/>
    </font>
    <font>
      <sz val="10"/>
      <color indexed="10"/>
      <name val="Times New Roman"/>
      <family val="1"/>
    </font>
    <font>
      <vertAlign val="superscript"/>
      <sz val="11"/>
      <color indexed="8"/>
      <name val="Times New Roman"/>
      <family val="1"/>
    </font>
    <font>
      <b/>
      <i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6"/>
      <color indexed="10"/>
      <name val="Times New Roman"/>
      <family val="1"/>
    </font>
    <font>
      <sz val="6"/>
      <color indexed="9"/>
      <name val="Times New Roman"/>
      <family val="1"/>
    </font>
    <font>
      <sz val="11"/>
      <color theme="1"/>
      <name val="Times New Roman"/>
      <family val="1"/>
    </font>
    <font>
      <sz val="6"/>
      <color rgb="FFFF0000"/>
      <name val="Times New Roman"/>
      <family val="1"/>
    </font>
    <font>
      <sz val="11"/>
      <color theme="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1">
    <xf numFmtId="0" fontId="0" fillId="0" borderId="0"/>
    <xf numFmtId="3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" fontId="4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1" fillId="0" borderId="0"/>
    <xf numFmtId="0" fontId="4" fillId="0" borderId="1" applyNumberFormat="0" applyFont="0" applyFill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0" fontId="4" fillId="0" borderId="0" applyFont="0" applyFill="0" applyBorder="0" applyAlignment="0" applyProtection="0"/>
    <xf numFmtId="0" fontId="8" fillId="0" borderId="0"/>
    <xf numFmtId="169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67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0" fontId="10" fillId="0" borderId="0"/>
    <xf numFmtId="0" fontId="4" fillId="0" borderId="0"/>
  </cellStyleXfs>
  <cellXfs count="117">
    <xf numFmtId="0" fontId="0" fillId="0" borderId="0" xfId="0"/>
    <xf numFmtId="0" fontId="4" fillId="0" borderId="0" xfId="20"/>
    <xf numFmtId="0" fontId="12" fillId="0" borderId="0" xfId="0" applyFont="1" applyAlignment="1">
      <alignment horizontal="center"/>
    </xf>
    <xf numFmtId="0" fontId="11" fillId="0" borderId="0" xfId="0" applyFont="1"/>
    <xf numFmtId="0" fontId="11" fillId="0" borderId="2" xfId="0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2" xfId="0" applyFont="1" applyBorder="1" applyAlignment="1">
      <alignment vertical="center"/>
    </xf>
    <xf numFmtId="0" fontId="18" fillId="0" borderId="0" xfId="0" applyFont="1" applyBorder="1" applyAlignment="1">
      <alignment horizontal="center" vertical="center"/>
    </xf>
    <xf numFmtId="0" fontId="19" fillId="0" borderId="0" xfId="0" applyFont="1" applyAlignment="1"/>
    <xf numFmtId="0" fontId="12" fillId="0" borderId="2" xfId="0" applyFont="1" applyBorder="1" applyAlignment="1">
      <alignment horizontal="center" vertical="center"/>
    </xf>
    <xf numFmtId="0" fontId="11" fillId="0" borderId="0" xfId="0" applyFont="1" applyBorder="1"/>
    <xf numFmtId="0" fontId="11" fillId="0" borderId="0" xfId="0" applyFont="1" applyAlignment="1">
      <alignment horizontal="center"/>
    </xf>
    <xf numFmtId="0" fontId="11" fillId="0" borderId="0" xfId="0" applyFont="1" applyBorder="1" applyAlignment="1">
      <alignment horizontal="center"/>
    </xf>
    <xf numFmtId="0" fontId="15" fillId="0" borderId="3" xfId="0" applyFont="1" applyBorder="1" applyAlignment="1">
      <alignment horizontal="center"/>
    </xf>
    <xf numFmtId="0" fontId="20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vertical="center"/>
    </xf>
    <xf numFmtId="0" fontId="12" fillId="0" borderId="0" xfId="0" applyFont="1" applyAlignment="1">
      <alignment horizontal="center" vertical="center"/>
    </xf>
    <xf numFmtId="0" fontId="23" fillId="0" borderId="2" xfId="0" applyFont="1" applyBorder="1" applyAlignment="1">
      <alignment horizontal="center" vertical="center"/>
    </xf>
    <xf numFmtId="0" fontId="26" fillId="0" borderId="0" xfId="0" applyFont="1" applyAlignment="1">
      <alignment horizontal="center"/>
    </xf>
    <xf numFmtId="0" fontId="25" fillId="0" borderId="0" xfId="0" applyFont="1"/>
    <xf numFmtId="2" fontId="23" fillId="0" borderId="2" xfId="0" applyNumberFormat="1" applyFont="1" applyBorder="1" applyAlignment="1">
      <alignment horizontal="center" vertical="center"/>
    </xf>
    <xf numFmtId="0" fontId="33" fillId="0" borderId="0" xfId="0" applyFont="1"/>
    <xf numFmtId="0" fontId="30" fillId="0" borderId="0" xfId="0" applyFont="1"/>
    <xf numFmtId="0" fontId="34" fillId="0" borderId="3" xfId="0" applyFont="1" applyBorder="1" applyAlignment="1">
      <alignment horizontal="center"/>
    </xf>
    <xf numFmtId="0" fontId="35" fillId="0" borderId="0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31" fillId="0" borderId="0" xfId="0" applyFont="1" applyAlignment="1">
      <alignment horizontal="center"/>
    </xf>
    <xf numFmtId="0" fontId="20" fillId="0" borderId="5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/>
    </xf>
    <xf numFmtId="0" fontId="12" fillId="0" borderId="0" xfId="0" applyFont="1"/>
    <xf numFmtId="0" fontId="11" fillId="2" borderId="0" xfId="0" applyFont="1" applyFill="1" applyAlignment="1">
      <alignment vertical="center"/>
    </xf>
    <xf numFmtId="0" fontId="13" fillId="0" borderId="0" xfId="0" applyFont="1"/>
    <xf numFmtId="0" fontId="17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vertical="center"/>
    </xf>
    <xf numFmtId="0" fontId="11" fillId="0" borderId="4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25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11" fillId="0" borderId="4" xfId="0" applyFont="1" applyBorder="1" applyAlignment="1">
      <alignment vertical="center"/>
    </xf>
    <xf numFmtId="2" fontId="18" fillId="0" borderId="0" xfId="0" applyNumberFormat="1" applyFont="1" applyBorder="1" applyAlignment="1">
      <alignment horizontal="center" vertical="center"/>
    </xf>
    <xf numFmtId="2" fontId="11" fillId="0" borderId="0" xfId="0" applyNumberFormat="1" applyFont="1"/>
    <xf numFmtId="2" fontId="19" fillId="0" borderId="0" xfId="0" applyNumberFormat="1" applyFont="1" applyAlignment="1"/>
    <xf numFmtId="0" fontId="30" fillId="0" borderId="2" xfId="0" applyFont="1" applyBorder="1" applyAlignment="1">
      <alignment horizontal="center" vertical="center"/>
    </xf>
    <xf numFmtId="0" fontId="36" fillId="0" borderId="2" xfId="0" applyFont="1" applyBorder="1" applyAlignment="1">
      <alignment vertical="center"/>
    </xf>
    <xf numFmtId="0" fontId="27" fillId="0" borderId="2" xfId="0" applyFont="1" applyBorder="1" applyAlignment="1">
      <alignment vertical="center"/>
    </xf>
    <xf numFmtId="1" fontId="11" fillId="0" borderId="2" xfId="0" applyNumberFormat="1" applyFont="1" applyBorder="1" applyAlignment="1">
      <alignment horizontal="center" vertical="center"/>
    </xf>
    <xf numFmtId="0" fontId="30" fillId="0" borderId="2" xfId="0" applyFont="1" applyFill="1" applyBorder="1" applyAlignment="1">
      <alignment horizontal="center" vertical="center"/>
    </xf>
    <xf numFmtId="1" fontId="12" fillId="0" borderId="2" xfId="0" applyNumberFormat="1" applyFont="1" applyBorder="1" applyAlignment="1">
      <alignment horizontal="center" vertical="center"/>
    </xf>
    <xf numFmtId="0" fontId="37" fillId="0" borderId="2" xfId="0" applyFont="1" applyBorder="1" applyAlignment="1">
      <alignment vertical="center"/>
    </xf>
    <xf numFmtId="0" fontId="11" fillId="0" borderId="9" xfId="0" applyFont="1" applyBorder="1" applyAlignment="1">
      <alignment horizontal="center" vertical="center"/>
    </xf>
    <xf numFmtId="0" fontId="29" fillId="0" borderId="2" xfId="0" applyNumberFormat="1" applyFont="1" applyBorder="1" applyAlignment="1" applyProtection="1">
      <alignment horizontal="center" vertical="center"/>
      <protection locked="0"/>
    </xf>
    <xf numFmtId="0" fontId="24" fillId="0" borderId="2" xfId="0" applyFont="1" applyBorder="1" applyAlignment="1">
      <alignment horizontal="left" vertical="center"/>
    </xf>
    <xf numFmtId="0" fontId="23" fillId="2" borderId="4" xfId="0" applyFont="1" applyFill="1" applyBorder="1" applyAlignment="1">
      <alignment horizontal="center" vertical="center"/>
    </xf>
    <xf numFmtId="0" fontId="36" fillId="2" borderId="4" xfId="0" applyFont="1" applyFill="1" applyBorder="1" applyAlignment="1">
      <alignment horizontal="left" vertical="center"/>
    </xf>
    <xf numFmtId="0" fontId="28" fillId="2" borderId="4" xfId="0" applyFont="1" applyFill="1" applyBorder="1" applyAlignment="1">
      <alignment horizontal="left" vertical="center"/>
    </xf>
    <xf numFmtId="0" fontId="23" fillId="2" borderId="2" xfId="0" applyFont="1" applyFill="1" applyBorder="1" applyAlignment="1">
      <alignment horizontal="center" vertical="center"/>
    </xf>
    <xf numFmtId="0" fontId="28" fillId="2" borderId="2" xfId="0" applyFont="1" applyFill="1" applyBorder="1" applyAlignment="1">
      <alignment horizontal="left" vertical="center"/>
    </xf>
    <xf numFmtId="0" fontId="18" fillId="0" borderId="0" xfId="0" applyFont="1" applyAlignment="1">
      <alignment horizontal="center"/>
    </xf>
    <xf numFmtId="0" fontId="27" fillId="0" borderId="4" xfId="0" applyFont="1" applyBorder="1" applyAlignment="1">
      <alignment vertical="center"/>
    </xf>
    <xf numFmtId="0" fontId="16" fillId="0" borderId="0" xfId="0" applyFont="1" applyAlignment="1">
      <alignment horizontal="left"/>
    </xf>
    <xf numFmtId="0" fontId="36" fillId="2" borderId="11" xfId="0" applyFont="1" applyFill="1" applyBorder="1" applyAlignment="1">
      <alignment horizontal="left" vertical="center"/>
    </xf>
    <xf numFmtId="0" fontId="30" fillId="0" borderId="12" xfId="0" applyFont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 wrapText="1"/>
    </xf>
    <xf numFmtId="0" fontId="23" fillId="0" borderId="14" xfId="0" applyFont="1" applyBorder="1" applyAlignment="1">
      <alignment horizontal="center" vertical="center" wrapText="1"/>
    </xf>
    <xf numFmtId="0" fontId="32" fillId="0" borderId="2" xfId="0" applyFont="1" applyBorder="1" applyAlignment="1">
      <alignment vertical="center"/>
    </xf>
    <xf numFmtId="0" fontId="28" fillId="0" borderId="4" xfId="0" applyFont="1" applyBorder="1" applyAlignment="1">
      <alignment vertical="center"/>
    </xf>
    <xf numFmtId="0" fontId="23" fillId="0" borderId="2" xfId="0" applyFont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/>
    </xf>
    <xf numFmtId="0" fontId="12" fillId="0" borderId="4" xfId="0" applyFont="1" applyBorder="1" applyAlignment="1">
      <alignment vertical="center"/>
    </xf>
    <xf numFmtId="0" fontId="12" fillId="0" borderId="0" xfId="0" applyFont="1" applyAlignment="1">
      <alignment horizontal="right"/>
    </xf>
    <xf numFmtId="0" fontId="23" fillId="0" borderId="2" xfId="0" quotePrefix="1" applyFont="1" applyBorder="1" applyAlignment="1">
      <alignment horizontal="center" vertical="center"/>
    </xf>
    <xf numFmtId="0" fontId="23" fillId="0" borderId="10" xfId="0" applyFont="1" applyBorder="1" applyAlignment="1">
      <alignment vertical="center"/>
    </xf>
    <xf numFmtId="0" fontId="23" fillId="0" borderId="9" xfId="0" applyFont="1" applyBorder="1" applyAlignment="1">
      <alignment vertical="center"/>
    </xf>
    <xf numFmtId="2" fontId="30" fillId="0" borderId="2" xfId="0" applyNumberFormat="1" applyFont="1" applyBorder="1" applyAlignment="1">
      <alignment horizontal="center" vertical="center"/>
    </xf>
    <xf numFmtId="0" fontId="21" fillId="0" borderId="2" xfId="0" applyFont="1" applyBorder="1" applyAlignment="1">
      <alignment vertical="center"/>
    </xf>
    <xf numFmtId="4" fontId="38" fillId="0" borderId="2" xfId="0" applyNumberFormat="1" applyFont="1" applyBorder="1" applyAlignment="1">
      <alignment horizontal="center" vertical="center"/>
    </xf>
    <xf numFmtId="0" fontId="39" fillId="0" borderId="2" xfId="0" applyFont="1" applyBorder="1" applyAlignment="1">
      <alignment vertical="center"/>
    </xf>
    <xf numFmtId="0" fontId="39" fillId="2" borderId="2" xfId="0" applyFont="1" applyFill="1" applyBorder="1" applyAlignment="1">
      <alignment horizontal="left" vertical="center"/>
    </xf>
    <xf numFmtId="0" fontId="39" fillId="2" borderId="4" xfId="0" applyFont="1" applyFill="1" applyBorder="1" applyAlignment="1">
      <alignment horizontal="left" vertical="center"/>
    </xf>
    <xf numFmtId="4" fontId="40" fillId="0" borderId="2" xfId="0" applyNumberFormat="1" applyFont="1" applyBorder="1" applyAlignment="1">
      <alignment horizontal="center" vertical="center"/>
    </xf>
    <xf numFmtId="0" fontId="31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7" fillId="0" borderId="4" xfId="0" applyFont="1" applyBorder="1" applyAlignment="1">
      <alignment horizontal="center" vertical="center"/>
    </xf>
    <xf numFmtId="0" fontId="31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7" fillId="0" borderId="4" xfId="0" applyFont="1" applyBorder="1" applyAlignment="1">
      <alignment horizontal="center" vertical="center"/>
    </xf>
    <xf numFmtId="0" fontId="23" fillId="0" borderId="4" xfId="0" applyFont="1" applyBorder="1" applyAlignment="1">
      <alignment horizontal="center" vertical="center" wrapText="1"/>
    </xf>
    <xf numFmtId="0" fontId="21" fillId="0" borderId="4" xfId="0" applyFont="1" applyBorder="1" applyAlignment="1">
      <alignment vertical="center"/>
    </xf>
    <xf numFmtId="0" fontId="31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6" fillId="0" borderId="5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/>
    </xf>
    <xf numFmtId="0" fontId="13" fillId="0" borderId="5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center" vertical="center" wrapText="1"/>
    </xf>
    <xf numFmtId="0" fontId="29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7" fillId="0" borderId="8" xfId="0" applyFont="1" applyFill="1" applyBorder="1" applyAlignment="1">
      <alignment horizontal="center" vertical="center"/>
    </xf>
    <xf numFmtId="0" fontId="17" fillId="0" borderId="3" xfId="0" applyFont="1" applyFill="1" applyBorder="1" applyAlignment="1">
      <alignment horizontal="center" vertical="center"/>
    </xf>
    <xf numFmtId="0" fontId="17" fillId="0" borderId="15" xfId="0" applyFont="1" applyFill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</cellXfs>
  <cellStyles count="21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Normal 2" xfId="7"/>
    <cellStyle name="Total" xfId="8" builtinId="25" customBuiltin="1"/>
    <cellStyle name="똿뗦먛귟 [0.00]_PRODUCT DETAIL Q1" xfId="9"/>
    <cellStyle name="똿뗦먛귟_PRODUCT DETAIL Q1" xfId="10"/>
    <cellStyle name="믅됞 [0.00]_PRODUCT DETAIL Q1" xfId="11"/>
    <cellStyle name="믅됞_PRODUCT DETAIL Q1" xfId="12"/>
    <cellStyle name="백분율_HOBONG" xfId="13"/>
    <cellStyle name="뷭?_BOOKSHIP" xfId="14"/>
    <cellStyle name="콤마 [0]_1202" xfId="15"/>
    <cellStyle name="콤마_1202" xfId="16"/>
    <cellStyle name="통화 [0]_1202" xfId="17"/>
    <cellStyle name="통화_1202" xfId="18"/>
    <cellStyle name="표준_(정보부문)월별인원계획" xfId="19"/>
    <cellStyle name="표준_kc-elec system check list" xfId="20"/>
  </cellStyles>
  <dxfs count="42"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333375</xdr:colOff>
      <xdr:row>0</xdr:row>
      <xdr:rowOff>0</xdr:rowOff>
    </xdr:from>
    <xdr:to>
      <xdr:col>10</xdr:col>
      <xdr:colOff>200025</xdr:colOff>
      <xdr:row>0</xdr:row>
      <xdr:rowOff>0</xdr:rowOff>
    </xdr:to>
    <xdr:sp macro="" textlink="">
      <xdr:nvSpPr>
        <xdr:cNvPr id="24642" name="Line 1"/>
        <xdr:cNvSpPr>
          <a:spLocks noChangeShapeType="1"/>
        </xdr:cNvSpPr>
      </xdr:nvSpPr>
      <xdr:spPr bwMode="auto">
        <a:xfrm>
          <a:off x="4067175" y="0"/>
          <a:ext cx="1704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704850</xdr:colOff>
      <xdr:row>0</xdr:row>
      <xdr:rowOff>0</xdr:rowOff>
    </xdr:from>
    <xdr:to>
      <xdr:col>2</xdr:col>
      <xdr:colOff>238125</xdr:colOff>
      <xdr:row>0</xdr:row>
      <xdr:rowOff>0</xdr:rowOff>
    </xdr:to>
    <xdr:sp macro="" textlink="">
      <xdr:nvSpPr>
        <xdr:cNvPr id="24643" name="Line 2"/>
        <xdr:cNvSpPr>
          <a:spLocks noChangeShapeType="1"/>
        </xdr:cNvSpPr>
      </xdr:nvSpPr>
      <xdr:spPr bwMode="auto">
        <a:xfrm>
          <a:off x="952500" y="0"/>
          <a:ext cx="2381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333375</xdr:colOff>
      <xdr:row>0</xdr:row>
      <xdr:rowOff>0</xdr:rowOff>
    </xdr:from>
    <xdr:to>
      <xdr:col>11</xdr:col>
      <xdr:colOff>200025</xdr:colOff>
      <xdr:row>0</xdr:row>
      <xdr:rowOff>0</xdr:rowOff>
    </xdr:to>
    <xdr:sp macro="" textlink="">
      <xdr:nvSpPr>
        <xdr:cNvPr id="24644" name="Line 3"/>
        <xdr:cNvSpPr>
          <a:spLocks noChangeShapeType="1"/>
        </xdr:cNvSpPr>
      </xdr:nvSpPr>
      <xdr:spPr bwMode="auto">
        <a:xfrm>
          <a:off x="4419600" y="0"/>
          <a:ext cx="1781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704850</xdr:colOff>
      <xdr:row>0</xdr:row>
      <xdr:rowOff>0</xdr:rowOff>
    </xdr:from>
    <xdr:to>
      <xdr:col>3</xdr:col>
      <xdr:colOff>238125</xdr:colOff>
      <xdr:row>0</xdr:row>
      <xdr:rowOff>0</xdr:rowOff>
    </xdr:to>
    <xdr:sp macro="" textlink="">
      <xdr:nvSpPr>
        <xdr:cNvPr id="24645" name="Line 4"/>
        <xdr:cNvSpPr>
          <a:spLocks noChangeShapeType="1"/>
        </xdr:cNvSpPr>
      </xdr:nvSpPr>
      <xdr:spPr bwMode="auto">
        <a:xfrm>
          <a:off x="1657350" y="0"/>
          <a:ext cx="1143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333375</xdr:colOff>
      <xdr:row>0</xdr:row>
      <xdr:rowOff>0</xdr:rowOff>
    </xdr:from>
    <xdr:to>
      <xdr:col>12</xdr:col>
      <xdr:colOff>200025</xdr:colOff>
      <xdr:row>0</xdr:row>
      <xdr:rowOff>0</xdr:rowOff>
    </xdr:to>
    <xdr:sp macro="" textlink="">
      <xdr:nvSpPr>
        <xdr:cNvPr id="24646" name="Line 5"/>
        <xdr:cNvSpPr>
          <a:spLocks noChangeShapeType="1"/>
        </xdr:cNvSpPr>
      </xdr:nvSpPr>
      <xdr:spPr bwMode="auto">
        <a:xfrm>
          <a:off x="4772025" y="0"/>
          <a:ext cx="1857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428625</xdr:colOff>
      <xdr:row>0</xdr:row>
      <xdr:rowOff>0</xdr:rowOff>
    </xdr:from>
    <xdr:to>
      <xdr:col>2</xdr:col>
      <xdr:colOff>1190625</xdr:colOff>
      <xdr:row>0</xdr:row>
      <xdr:rowOff>0</xdr:rowOff>
    </xdr:to>
    <xdr:sp macro="" textlink="">
      <xdr:nvSpPr>
        <xdr:cNvPr id="24647" name="Line 8"/>
        <xdr:cNvSpPr>
          <a:spLocks noChangeShapeType="1"/>
        </xdr:cNvSpPr>
      </xdr:nvSpPr>
      <xdr:spPr bwMode="auto">
        <a:xfrm>
          <a:off x="1381125" y="0"/>
          <a:ext cx="762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228600</xdr:colOff>
      <xdr:row>0</xdr:row>
      <xdr:rowOff>0</xdr:rowOff>
    </xdr:from>
    <xdr:to>
      <xdr:col>12</xdr:col>
      <xdr:colOff>95250</xdr:colOff>
      <xdr:row>0</xdr:row>
      <xdr:rowOff>0</xdr:rowOff>
    </xdr:to>
    <xdr:sp macro="" textlink="">
      <xdr:nvSpPr>
        <xdr:cNvPr id="24648" name="Line 9"/>
        <xdr:cNvSpPr>
          <a:spLocks noChangeShapeType="1"/>
        </xdr:cNvSpPr>
      </xdr:nvSpPr>
      <xdr:spPr bwMode="auto">
        <a:xfrm>
          <a:off x="4667250" y="0"/>
          <a:ext cx="1857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333375</xdr:colOff>
      <xdr:row>0</xdr:row>
      <xdr:rowOff>0</xdr:rowOff>
    </xdr:from>
    <xdr:to>
      <xdr:col>10</xdr:col>
      <xdr:colOff>200025</xdr:colOff>
      <xdr:row>0</xdr:row>
      <xdr:rowOff>0</xdr:rowOff>
    </xdr:to>
    <xdr:sp macro="" textlink="">
      <xdr:nvSpPr>
        <xdr:cNvPr id="24649" name="Line 10"/>
        <xdr:cNvSpPr>
          <a:spLocks noChangeShapeType="1"/>
        </xdr:cNvSpPr>
      </xdr:nvSpPr>
      <xdr:spPr bwMode="auto">
        <a:xfrm>
          <a:off x="4067175" y="0"/>
          <a:ext cx="1704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704850</xdr:colOff>
      <xdr:row>0</xdr:row>
      <xdr:rowOff>0</xdr:rowOff>
    </xdr:from>
    <xdr:to>
      <xdr:col>2</xdr:col>
      <xdr:colOff>238125</xdr:colOff>
      <xdr:row>0</xdr:row>
      <xdr:rowOff>0</xdr:rowOff>
    </xdr:to>
    <xdr:sp macro="" textlink="">
      <xdr:nvSpPr>
        <xdr:cNvPr id="24650" name="Line 11"/>
        <xdr:cNvSpPr>
          <a:spLocks noChangeShapeType="1"/>
        </xdr:cNvSpPr>
      </xdr:nvSpPr>
      <xdr:spPr bwMode="auto">
        <a:xfrm>
          <a:off x="952500" y="0"/>
          <a:ext cx="2381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333375</xdr:colOff>
      <xdr:row>0</xdr:row>
      <xdr:rowOff>0</xdr:rowOff>
    </xdr:from>
    <xdr:to>
      <xdr:col>11</xdr:col>
      <xdr:colOff>200025</xdr:colOff>
      <xdr:row>0</xdr:row>
      <xdr:rowOff>0</xdr:rowOff>
    </xdr:to>
    <xdr:sp macro="" textlink="">
      <xdr:nvSpPr>
        <xdr:cNvPr id="24651" name="Line 12"/>
        <xdr:cNvSpPr>
          <a:spLocks noChangeShapeType="1"/>
        </xdr:cNvSpPr>
      </xdr:nvSpPr>
      <xdr:spPr bwMode="auto">
        <a:xfrm>
          <a:off x="4419600" y="0"/>
          <a:ext cx="1781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704850</xdr:colOff>
      <xdr:row>0</xdr:row>
      <xdr:rowOff>0</xdr:rowOff>
    </xdr:from>
    <xdr:to>
      <xdr:col>3</xdr:col>
      <xdr:colOff>238125</xdr:colOff>
      <xdr:row>0</xdr:row>
      <xdr:rowOff>0</xdr:rowOff>
    </xdr:to>
    <xdr:sp macro="" textlink="">
      <xdr:nvSpPr>
        <xdr:cNvPr id="24652" name="Line 13"/>
        <xdr:cNvSpPr>
          <a:spLocks noChangeShapeType="1"/>
        </xdr:cNvSpPr>
      </xdr:nvSpPr>
      <xdr:spPr bwMode="auto">
        <a:xfrm>
          <a:off x="1657350" y="0"/>
          <a:ext cx="1143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333375</xdr:colOff>
      <xdr:row>0</xdr:row>
      <xdr:rowOff>0</xdr:rowOff>
    </xdr:from>
    <xdr:to>
      <xdr:col>12</xdr:col>
      <xdr:colOff>200025</xdr:colOff>
      <xdr:row>0</xdr:row>
      <xdr:rowOff>0</xdr:rowOff>
    </xdr:to>
    <xdr:sp macro="" textlink="">
      <xdr:nvSpPr>
        <xdr:cNvPr id="24653" name="Line 14"/>
        <xdr:cNvSpPr>
          <a:spLocks noChangeShapeType="1"/>
        </xdr:cNvSpPr>
      </xdr:nvSpPr>
      <xdr:spPr bwMode="auto">
        <a:xfrm>
          <a:off x="4772025" y="0"/>
          <a:ext cx="1857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428625</xdr:colOff>
      <xdr:row>0</xdr:row>
      <xdr:rowOff>0</xdr:rowOff>
    </xdr:from>
    <xdr:to>
      <xdr:col>2</xdr:col>
      <xdr:colOff>1314450</xdr:colOff>
      <xdr:row>0</xdr:row>
      <xdr:rowOff>0</xdr:rowOff>
    </xdr:to>
    <xdr:sp macro="" textlink="">
      <xdr:nvSpPr>
        <xdr:cNvPr id="24654" name="Line 15"/>
        <xdr:cNvSpPr>
          <a:spLocks noChangeShapeType="1"/>
        </xdr:cNvSpPr>
      </xdr:nvSpPr>
      <xdr:spPr bwMode="auto">
        <a:xfrm>
          <a:off x="1381125" y="0"/>
          <a:ext cx="885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161925</xdr:colOff>
      <xdr:row>0</xdr:row>
      <xdr:rowOff>0</xdr:rowOff>
    </xdr:from>
    <xdr:to>
      <xdr:col>12</xdr:col>
      <xdr:colOff>28575</xdr:colOff>
      <xdr:row>0</xdr:row>
      <xdr:rowOff>0</xdr:rowOff>
    </xdr:to>
    <xdr:sp macro="" textlink="">
      <xdr:nvSpPr>
        <xdr:cNvPr id="24655" name="Line 16"/>
        <xdr:cNvSpPr>
          <a:spLocks noChangeShapeType="1"/>
        </xdr:cNvSpPr>
      </xdr:nvSpPr>
      <xdr:spPr bwMode="auto">
        <a:xfrm>
          <a:off x="4600575" y="0"/>
          <a:ext cx="1857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333375</xdr:colOff>
      <xdr:row>0</xdr:row>
      <xdr:rowOff>0</xdr:rowOff>
    </xdr:from>
    <xdr:to>
      <xdr:col>10</xdr:col>
      <xdr:colOff>200025</xdr:colOff>
      <xdr:row>0</xdr:row>
      <xdr:rowOff>0</xdr:rowOff>
    </xdr:to>
    <xdr:sp macro="" textlink="">
      <xdr:nvSpPr>
        <xdr:cNvPr id="24656" name="Line 17"/>
        <xdr:cNvSpPr>
          <a:spLocks noChangeShapeType="1"/>
        </xdr:cNvSpPr>
      </xdr:nvSpPr>
      <xdr:spPr bwMode="auto">
        <a:xfrm>
          <a:off x="4067175" y="0"/>
          <a:ext cx="1704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704850</xdr:colOff>
      <xdr:row>0</xdr:row>
      <xdr:rowOff>0</xdr:rowOff>
    </xdr:from>
    <xdr:to>
      <xdr:col>2</xdr:col>
      <xdr:colOff>238125</xdr:colOff>
      <xdr:row>0</xdr:row>
      <xdr:rowOff>0</xdr:rowOff>
    </xdr:to>
    <xdr:sp macro="" textlink="">
      <xdr:nvSpPr>
        <xdr:cNvPr id="24657" name="Line 18"/>
        <xdr:cNvSpPr>
          <a:spLocks noChangeShapeType="1"/>
        </xdr:cNvSpPr>
      </xdr:nvSpPr>
      <xdr:spPr bwMode="auto">
        <a:xfrm>
          <a:off x="952500" y="0"/>
          <a:ext cx="2381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333375</xdr:colOff>
      <xdr:row>0</xdr:row>
      <xdr:rowOff>0</xdr:rowOff>
    </xdr:from>
    <xdr:to>
      <xdr:col>11</xdr:col>
      <xdr:colOff>200025</xdr:colOff>
      <xdr:row>0</xdr:row>
      <xdr:rowOff>0</xdr:rowOff>
    </xdr:to>
    <xdr:sp macro="" textlink="">
      <xdr:nvSpPr>
        <xdr:cNvPr id="24658" name="Line 19"/>
        <xdr:cNvSpPr>
          <a:spLocks noChangeShapeType="1"/>
        </xdr:cNvSpPr>
      </xdr:nvSpPr>
      <xdr:spPr bwMode="auto">
        <a:xfrm>
          <a:off x="4419600" y="0"/>
          <a:ext cx="1781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704850</xdr:colOff>
      <xdr:row>0</xdr:row>
      <xdr:rowOff>0</xdr:rowOff>
    </xdr:from>
    <xdr:to>
      <xdr:col>3</xdr:col>
      <xdr:colOff>238125</xdr:colOff>
      <xdr:row>0</xdr:row>
      <xdr:rowOff>0</xdr:rowOff>
    </xdr:to>
    <xdr:sp macro="" textlink="">
      <xdr:nvSpPr>
        <xdr:cNvPr id="24659" name="Line 20"/>
        <xdr:cNvSpPr>
          <a:spLocks noChangeShapeType="1"/>
        </xdr:cNvSpPr>
      </xdr:nvSpPr>
      <xdr:spPr bwMode="auto">
        <a:xfrm>
          <a:off x="1657350" y="0"/>
          <a:ext cx="1143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333375</xdr:colOff>
      <xdr:row>0</xdr:row>
      <xdr:rowOff>0</xdr:rowOff>
    </xdr:from>
    <xdr:to>
      <xdr:col>12</xdr:col>
      <xdr:colOff>200025</xdr:colOff>
      <xdr:row>0</xdr:row>
      <xdr:rowOff>0</xdr:rowOff>
    </xdr:to>
    <xdr:sp macro="" textlink="">
      <xdr:nvSpPr>
        <xdr:cNvPr id="24660" name="Line 21"/>
        <xdr:cNvSpPr>
          <a:spLocks noChangeShapeType="1"/>
        </xdr:cNvSpPr>
      </xdr:nvSpPr>
      <xdr:spPr bwMode="auto">
        <a:xfrm>
          <a:off x="4772025" y="0"/>
          <a:ext cx="1857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361950</xdr:colOff>
      <xdr:row>3</xdr:row>
      <xdr:rowOff>57150</xdr:rowOff>
    </xdr:from>
    <xdr:to>
      <xdr:col>2</xdr:col>
      <xdr:colOff>1247775</xdr:colOff>
      <xdr:row>3</xdr:row>
      <xdr:rowOff>57150</xdr:rowOff>
    </xdr:to>
    <xdr:sp macro="" textlink="">
      <xdr:nvSpPr>
        <xdr:cNvPr id="24661" name="Line 22"/>
        <xdr:cNvSpPr>
          <a:spLocks noChangeShapeType="1"/>
        </xdr:cNvSpPr>
      </xdr:nvSpPr>
      <xdr:spPr bwMode="auto">
        <a:xfrm>
          <a:off x="1314450" y="742950"/>
          <a:ext cx="885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161925</xdr:colOff>
      <xdr:row>1</xdr:row>
      <xdr:rowOff>209550</xdr:rowOff>
    </xdr:from>
    <xdr:to>
      <xdr:col>12</xdr:col>
      <xdr:colOff>28575</xdr:colOff>
      <xdr:row>1</xdr:row>
      <xdr:rowOff>209550</xdr:rowOff>
    </xdr:to>
    <xdr:sp macro="" textlink="">
      <xdr:nvSpPr>
        <xdr:cNvPr id="24662" name="Line 23"/>
        <xdr:cNvSpPr>
          <a:spLocks noChangeShapeType="1"/>
        </xdr:cNvSpPr>
      </xdr:nvSpPr>
      <xdr:spPr bwMode="auto">
        <a:xfrm>
          <a:off x="4600575" y="438150"/>
          <a:ext cx="1857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361950</xdr:colOff>
      <xdr:row>3</xdr:row>
      <xdr:rowOff>57150</xdr:rowOff>
    </xdr:from>
    <xdr:to>
      <xdr:col>2</xdr:col>
      <xdr:colOff>1247775</xdr:colOff>
      <xdr:row>3</xdr:row>
      <xdr:rowOff>57150</xdr:rowOff>
    </xdr:to>
    <xdr:sp macro="" textlink="">
      <xdr:nvSpPr>
        <xdr:cNvPr id="4" name="Line 22"/>
        <xdr:cNvSpPr>
          <a:spLocks noChangeShapeType="1"/>
        </xdr:cNvSpPr>
      </xdr:nvSpPr>
      <xdr:spPr bwMode="auto">
        <a:xfrm>
          <a:off x="1314450" y="742950"/>
          <a:ext cx="885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161925</xdr:colOff>
      <xdr:row>1</xdr:row>
      <xdr:rowOff>209550</xdr:rowOff>
    </xdr:from>
    <xdr:to>
      <xdr:col>12</xdr:col>
      <xdr:colOff>28575</xdr:colOff>
      <xdr:row>1</xdr:row>
      <xdr:rowOff>209550</xdr:rowOff>
    </xdr:to>
    <xdr:sp macro="" textlink="">
      <xdr:nvSpPr>
        <xdr:cNvPr id="5" name="Line 23"/>
        <xdr:cNvSpPr>
          <a:spLocks noChangeShapeType="1"/>
        </xdr:cNvSpPr>
      </xdr:nvSpPr>
      <xdr:spPr bwMode="auto">
        <a:xfrm>
          <a:off x="4600575" y="438150"/>
          <a:ext cx="1857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409575</xdr:colOff>
      <xdr:row>3</xdr:row>
      <xdr:rowOff>57150</xdr:rowOff>
    </xdr:from>
    <xdr:to>
      <xdr:col>2</xdr:col>
      <xdr:colOff>1295400</xdr:colOff>
      <xdr:row>3</xdr:row>
      <xdr:rowOff>57150</xdr:rowOff>
    </xdr:to>
    <xdr:sp macro="" textlink="">
      <xdr:nvSpPr>
        <xdr:cNvPr id="2" name="Line 3"/>
        <xdr:cNvSpPr>
          <a:spLocks noChangeShapeType="1"/>
        </xdr:cNvSpPr>
      </xdr:nvSpPr>
      <xdr:spPr bwMode="auto">
        <a:xfrm>
          <a:off x="1495425" y="742950"/>
          <a:ext cx="885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180975</xdr:colOff>
      <xdr:row>1</xdr:row>
      <xdr:rowOff>209550</xdr:rowOff>
    </xdr:from>
    <xdr:to>
      <xdr:col>12</xdr:col>
      <xdr:colOff>47625</xdr:colOff>
      <xdr:row>1</xdr:row>
      <xdr:rowOff>209550</xdr:rowOff>
    </xdr:to>
    <xdr:sp macro="" textlink="">
      <xdr:nvSpPr>
        <xdr:cNvPr id="3" name="Line 4"/>
        <xdr:cNvSpPr>
          <a:spLocks noChangeShapeType="1"/>
        </xdr:cNvSpPr>
      </xdr:nvSpPr>
      <xdr:spPr bwMode="auto">
        <a:xfrm>
          <a:off x="4800600" y="43815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409575</xdr:colOff>
      <xdr:row>3</xdr:row>
      <xdr:rowOff>57150</xdr:rowOff>
    </xdr:from>
    <xdr:to>
      <xdr:col>2</xdr:col>
      <xdr:colOff>1295400</xdr:colOff>
      <xdr:row>3</xdr:row>
      <xdr:rowOff>57150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495425" y="742950"/>
          <a:ext cx="885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180975</xdr:colOff>
      <xdr:row>1</xdr:row>
      <xdr:rowOff>209550</xdr:rowOff>
    </xdr:from>
    <xdr:to>
      <xdr:col>12</xdr:col>
      <xdr:colOff>47625</xdr:colOff>
      <xdr:row>1</xdr:row>
      <xdr:rowOff>209550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4800600" y="43815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0"/>
  <sheetViews>
    <sheetView view="pageBreakPreview" topLeftCell="A66" zoomScaleNormal="100" workbookViewId="0">
      <selection activeCell="D90" sqref="D90"/>
    </sheetView>
  </sheetViews>
  <sheetFormatPr defaultRowHeight="15"/>
  <cols>
    <col min="1" max="1" width="4.625" style="3" customWidth="1"/>
    <col min="2" max="2" width="7.875" style="3" bestFit="1" customWidth="1"/>
    <col min="3" max="3" width="21.125" style="3" customWidth="1"/>
    <col min="4" max="4" width="6.875" style="3" bestFit="1" customWidth="1"/>
    <col min="5" max="5" width="8.5" style="3" bestFit="1" customWidth="1"/>
    <col min="6" max="9" width="4.625" style="3" customWidth="1"/>
    <col min="10" max="12" width="5.625" style="11" customWidth="1"/>
    <col min="13" max="13" width="11.625" style="22" customWidth="1"/>
    <col min="14" max="15" width="4.625" style="2" customWidth="1"/>
    <col min="16" max="16" width="5.625" style="11" customWidth="1"/>
    <col min="17" max="16384" width="9" style="3"/>
  </cols>
  <sheetData>
    <row r="1" spans="1:16" ht="18" customHeight="1">
      <c r="A1" s="106" t="s">
        <v>157</v>
      </c>
      <c r="B1" s="106"/>
      <c r="C1" s="106"/>
      <c r="D1" s="106"/>
      <c r="E1" s="106"/>
      <c r="F1" s="107" t="s">
        <v>225</v>
      </c>
      <c r="G1" s="107"/>
      <c r="H1" s="107"/>
      <c r="I1" s="107"/>
      <c r="J1" s="107"/>
      <c r="K1" s="107"/>
      <c r="L1" s="107"/>
      <c r="M1" s="107"/>
      <c r="O1" s="11"/>
    </row>
    <row r="2" spans="1:16" ht="18" customHeight="1">
      <c r="A2" s="107" t="s">
        <v>224</v>
      </c>
      <c r="B2" s="107"/>
      <c r="C2" s="107"/>
      <c r="D2" s="107"/>
      <c r="E2" s="107"/>
      <c r="F2" s="108" t="s">
        <v>226</v>
      </c>
      <c r="G2" s="108"/>
      <c r="H2" s="108"/>
      <c r="I2" s="108"/>
      <c r="J2" s="108"/>
      <c r="K2" s="108"/>
      <c r="L2" s="108"/>
      <c r="M2" s="108"/>
      <c r="O2" s="11"/>
    </row>
    <row r="3" spans="1:16" ht="18" customHeight="1">
      <c r="A3" s="107" t="s">
        <v>59</v>
      </c>
      <c r="B3" s="107"/>
      <c r="C3" s="107"/>
      <c r="D3" s="107"/>
      <c r="E3" s="107"/>
      <c r="F3" s="106"/>
      <c r="G3" s="106"/>
      <c r="H3" s="106"/>
      <c r="I3" s="106"/>
      <c r="J3" s="106"/>
      <c r="K3" s="106"/>
      <c r="L3" s="106"/>
      <c r="M3" s="106"/>
      <c r="O3" s="11"/>
    </row>
    <row r="4" spans="1:16" s="19" customFormat="1" ht="15" customHeight="1">
      <c r="A4" s="90"/>
      <c r="B4" s="90"/>
      <c r="C4" s="90"/>
      <c r="D4" s="90"/>
      <c r="E4" s="90"/>
      <c r="F4" s="26"/>
      <c r="M4" s="21"/>
      <c r="N4" s="18"/>
      <c r="O4" s="36"/>
      <c r="P4" s="36"/>
    </row>
    <row r="5" spans="1:16" ht="30" customHeight="1">
      <c r="A5" s="91" t="s">
        <v>551</v>
      </c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</row>
    <row r="6" spans="1:16" ht="20.100000000000001" customHeight="1">
      <c r="A6" s="96" t="s">
        <v>245</v>
      </c>
      <c r="B6" s="96"/>
      <c r="C6" s="96"/>
      <c r="D6" s="96"/>
      <c r="E6" s="96"/>
      <c r="F6" s="96"/>
      <c r="G6" s="96"/>
      <c r="H6" s="96"/>
      <c r="I6" s="96"/>
      <c r="J6" s="96"/>
      <c r="K6" s="96"/>
      <c r="L6" s="96"/>
      <c r="M6" s="96"/>
    </row>
    <row r="7" spans="1:16" ht="15" customHeight="1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23"/>
    </row>
    <row r="8" spans="1:16" ht="30" customHeight="1">
      <c r="A8" s="97" t="s">
        <v>278</v>
      </c>
      <c r="B8" s="99" t="s">
        <v>29</v>
      </c>
      <c r="C8" s="100" t="s">
        <v>227</v>
      </c>
      <c r="D8" s="101"/>
      <c r="E8" s="97" t="s">
        <v>158</v>
      </c>
      <c r="F8" s="104" t="s">
        <v>280</v>
      </c>
      <c r="G8" s="105"/>
      <c r="H8" s="104" t="s">
        <v>230</v>
      </c>
      <c r="I8" s="105"/>
      <c r="J8" s="115" t="s">
        <v>231</v>
      </c>
      <c r="K8" s="115" t="s">
        <v>284</v>
      </c>
      <c r="L8" s="115" t="s">
        <v>293</v>
      </c>
      <c r="M8" s="92" t="s">
        <v>228</v>
      </c>
      <c r="N8" s="92" t="s">
        <v>229</v>
      </c>
      <c r="O8" s="94" t="s">
        <v>30</v>
      </c>
      <c r="P8" s="94" t="s">
        <v>31</v>
      </c>
    </row>
    <row r="9" spans="1:16" ht="20.100000000000001" customHeight="1">
      <c r="A9" s="98"/>
      <c r="B9" s="98"/>
      <c r="C9" s="102"/>
      <c r="D9" s="103"/>
      <c r="E9" s="98"/>
      <c r="F9" s="25" t="s">
        <v>281</v>
      </c>
      <c r="G9" s="14" t="s">
        <v>282</v>
      </c>
      <c r="H9" s="14" t="s">
        <v>281</v>
      </c>
      <c r="I9" s="14" t="s">
        <v>282</v>
      </c>
      <c r="J9" s="116"/>
      <c r="K9" s="116"/>
      <c r="L9" s="116"/>
      <c r="M9" s="93"/>
      <c r="N9" s="93"/>
      <c r="O9" s="95"/>
      <c r="P9" s="95"/>
    </row>
    <row r="10" spans="1:16" s="5" customFormat="1" ht="15.95" customHeight="1">
      <c r="A10" s="4">
        <v>1</v>
      </c>
      <c r="B10" s="70" t="s">
        <v>124</v>
      </c>
      <c r="C10" s="71" t="s">
        <v>125</v>
      </c>
      <c r="D10" s="72" t="s">
        <v>107</v>
      </c>
      <c r="E10" s="52" t="s">
        <v>223</v>
      </c>
      <c r="F10" s="20">
        <v>6</v>
      </c>
      <c r="G10" s="20">
        <v>8.1</v>
      </c>
      <c r="H10" s="17">
        <v>56</v>
      </c>
      <c r="I10" s="17">
        <v>58</v>
      </c>
      <c r="J10" s="75" t="str">
        <f t="shared" ref="J10:J43" si="0">IF(AND(F10&gt;=9,H10&gt;=90),"HSXS",IF(AND(F10&gt;=8,H10&gt;=80),"HSG",IF(AND(F10&gt;=7,H10&gt;=70),"HSK"," ")))</f>
        <v xml:space="preserve"> </v>
      </c>
      <c r="K10" s="75" t="str">
        <f t="shared" ref="K10:K43" si="1">IF(AND(G10&gt;=9,I10&gt;=90),"HSXS",IF(AND(G10&gt;=8,I10&gt;=80),"HSG",IF(AND(G10&gt;=7,I10&gt;=70),"HSK"," ")))</f>
        <v xml:space="preserve"> </v>
      </c>
      <c r="L10" s="75" t="str">
        <f t="shared" ref="L10:L43" si="2">IF(AND(J10="HSXS",K10="HSXS"),"HSXS",IF(AND(J10="HSG",K10="HSG"),"HSG",IF(AND(J10="HSK",K10="HSK"),"HSK",IF(AND(J10="HSXS",K10="HSG"),"HSG",IF(AND(J10="HSG",K10="HSXS"),"HSG",IF(AND(J10="HSG",K10="HSK"),"HSK",IF(AND(J10="HSK",K10="HSG"),"HSK"," ")))))))</f>
        <v xml:space="preserve"> </v>
      </c>
      <c r="M10" s="53"/>
      <c r="N10" s="9"/>
      <c r="O10" s="47">
        <f t="shared" ref="O10:O50" si="3">SUM(H10:I10)/2</f>
        <v>57</v>
      </c>
      <c r="P10" s="4"/>
    </row>
    <row r="11" spans="1:16" s="5" customFormat="1" ht="15.95" customHeight="1">
      <c r="A11" s="4">
        <v>2</v>
      </c>
      <c r="B11" s="70" t="s">
        <v>126</v>
      </c>
      <c r="C11" s="71" t="s">
        <v>127</v>
      </c>
      <c r="D11" s="72" t="s">
        <v>218</v>
      </c>
      <c r="E11" s="52" t="s">
        <v>223</v>
      </c>
      <c r="F11" s="20">
        <v>5.6</v>
      </c>
      <c r="G11" s="20">
        <v>8.1</v>
      </c>
      <c r="H11" s="17">
        <v>59</v>
      </c>
      <c r="I11" s="17">
        <v>60</v>
      </c>
      <c r="J11" s="75" t="str">
        <f>IF(AND(F11&gt;=9,H11&gt;=90),"HSXS",IF(AND(F11&gt;=8,H11&gt;=80),"HSG",IF(AND(F11&gt;=7,H11&gt;=70),"HSK"," ")))</f>
        <v xml:space="preserve"> </v>
      </c>
      <c r="K11" s="75" t="str">
        <f>IF(AND(G11&gt;=9,I11&gt;=90),"HSXS",IF(AND(G11&gt;=8,I11&gt;=80),"HSG",IF(AND(G11&gt;=7,I11&gt;=70),"HSK"," ")))</f>
        <v xml:space="preserve"> </v>
      </c>
      <c r="L11" s="75" t="str">
        <f>IF(AND(J11="HSXS",K11="HSXS"),"HSXS",IF(AND(J11="HSG",K11="HSG"),"HSG",IF(AND(J11="HSK",K11="HSK"),"HSK",IF(AND(J11="HSXS",K11="HSG"),"HSG",IF(AND(J11="HSG",K11="HSXS"),"HSG",IF(AND(J11="HSG",K11="HSK"),"HSK",IF(AND(J11="HSK",K11="HSG"),"HSK"," ")))))))</f>
        <v xml:space="preserve"> </v>
      </c>
      <c r="M11" s="58"/>
      <c r="N11" s="17"/>
      <c r="O11" s="47">
        <f t="shared" si="3"/>
        <v>59.5</v>
      </c>
      <c r="P11" s="4"/>
    </row>
    <row r="12" spans="1:16" s="5" customFormat="1" ht="15.95" customHeight="1">
      <c r="A12" s="4">
        <v>3</v>
      </c>
      <c r="B12" s="70" t="s">
        <v>128</v>
      </c>
      <c r="C12" s="71" t="s">
        <v>129</v>
      </c>
      <c r="D12" s="72" t="s">
        <v>218</v>
      </c>
      <c r="E12" s="52" t="s">
        <v>223</v>
      </c>
      <c r="F12" s="20">
        <v>5.2</v>
      </c>
      <c r="G12" s="20">
        <v>7.4</v>
      </c>
      <c r="H12" s="17">
        <v>54</v>
      </c>
      <c r="I12" s="17">
        <v>57</v>
      </c>
      <c r="J12" s="75" t="str">
        <f t="shared" si="0"/>
        <v xml:space="preserve"> </v>
      </c>
      <c r="K12" s="75" t="str">
        <f t="shared" si="1"/>
        <v xml:space="preserve"> </v>
      </c>
      <c r="L12" s="75" t="str">
        <f t="shared" si="2"/>
        <v xml:space="preserve"> </v>
      </c>
      <c r="M12" s="54"/>
      <c r="N12" s="9"/>
      <c r="O12" s="47">
        <f t="shared" si="3"/>
        <v>55.5</v>
      </c>
      <c r="P12" s="4"/>
    </row>
    <row r="13" spans="1:16" s="5" customFormat="1" ht="15.95" customHeight="1">
      <c r="A13" s="4">
        <v>4</v>
      </c>
      <c r="B13" s="70" t="s">
        <v>130</v>
      </c>
      <c r="C13" s="71" t="s">
        <v>131</v>
      </c>
      <c r="D13" s="72" t="s">
        <v>218</v>
      </c>
      <c r="E13" s="52" t="s">
        <v>223</v>
      </c>
      <c r="F13" s="20">
        <v>7.2</v>
      </c>
      <c r="G13" s="20">
        <v>8.3000000000000007</v>
      </c>
      <c r="H13" s="17">
        <v>70</v>
      </c>
      <c r="I13" s="17">
        <v>60</v>
      </c>
      <c r="J13" s="79" t="str">
        <f t="shared" si="0"/>
        <v>HSK</v>
      </c>
      <c r="K13" s="75" t="str">
        <f t="shared" si="1"/>
        <v xml:space="preserve"> </v>
      </c>
      <c r="L13" s="75" t="str">
        <f t="shared" si="2"/>
        <v xml:space="preserve"> </v>
      </c>
      <c r="M13" s="56" t="s">
        <v>556</v>
      </c>
      <c r="N13" s="17"/>
      <c r="O13" s="47">
        <f t="shared" si="3"/>
        <v>65</v>
      </c>
      <c r="P13" s="4"/>
    </row>
    <row r="14" spans="1:16" s="5" customFormat="1" ht="15.95" customHeight="1">
      <c r="A14" s="4">
        <v>5</v>
      </c>
      <c r="B14" s="70" t="s">
        <v>134</v>
      </c>
      <c r="C14" s="71" t="s">
        <v>135</v>
      </c>
      <c r="D14" s="72" t="s">
        <v>136</v>
      </c>
      <c r="E14" s="52" t="s">
        <v>223</v>
      </c>
      <c r="F14" s="20">
        <v>7.4</v>
      </c>
      <c r="G14" s="20">
        <v>8</v>
      </c>
      <c r="H14" s="17">
        <v>73</v>
      </c>
      <c r="I14" s="17">
        <v>58</v>
      </c>
      <c r="J14" s="79" t="str">
        <f t="shared" si="0"/>
        <v>HSK</v>
      </c>
      <c r="K14" s="75" t="str">
        <f t="shared" si="1"/>
        <v xml:space="preserve"> </v>
      </c>
      <c r="L14" s="75" t="str">
        <f t="shared" si="2"/>
        <v xml:space="preserve"> </v>
      </c>
      <c r="M14" s="56" t="s">
        <v>556</v>
      </c>
      <c r="N14" s="17"/>
      <c r="O14" s="47">
        <f t="shared" si="3"/>
        <v>65.5</v>
      </c>
      <c r="P14" s="4"/>
    </row>
    <row r="15" spans="1:16" s="5" customFormat="1" ht="15.95" customHeight="1">
      <c r="A15" s="4">
        <v>6</v>
      </c>
      <c r="B15" s="70" t="s">
        <v>137</v>
      </c>
      <c r="C15" s="71" t="s">
        <v>138</v>
      </c>
      <c r="D15" s="72" t="s">
        <v>139</v>
      </c>
      <c r="E15" s="52" t="s">
        <v>223</v>
      </c>
      <c r="F15" s="20">
        <v>5.5</v>
      </c>
      <c r="G15" s="20">
        <v>8</v>
      </c>
      <c r="H15" s="17">
        <v>55</v>
      </c>
      <c r="I15" s="17">
        <v>58</v>
      </c>
      <c r="J15" s="75" t="str">
        <f t="shared" si="0"/>
        <v xml:space="preserve"> </v>
      </c>
      <c r="K15" s="75" t="str">
        <f t="shared" si="1"/>
        <v xml:space="preserve"> </v>
      </c>
      <c r="L15" s="75" t="str">
        <f t="shared" si="2"/>
        <v xml:space="preserve"> </v>
      </c>
      <c r="M15" s="53"/>
      <c r="N15" s="9"/>
      <c r="O15" s="47">
        <f t="shared" si="3"/>
        <v>56.5</v>
      </c>
      <c r="P15" s="4"/>
    </row>
    <row r="16" spans="1:16" s="5" customFormat="1" ht="15.95" customHeight="1">
      <c r="A16" s="4">
        <v>7</v>
      </c>
      <c r="B16" s="70" t="s">
        <v>304</v>
      </c>
      <c r="C16" s="71" t="s">
        <v>305</v>
      </c>
      <c r="D16" s="72" t="s">
        <v>97</v>
      </c>
      <c r="E16" s="52" t="s">
        <v>223</v>
      </c>
      <c r="F16" s="20">
        <v>6</v>
      </c>
      <c r="G16" s="20">
        <v>7.4</v>
      </c>
      <c r="H16" s="17">
        <v>63</v>
      </c>
      <c r="I16" s="17">
        <v>57</v>
      </c>
      <c r="J16" s="75" t="str">
        <f t="shared" si="0"/>
        <v xml:space="preserve"> </v>
      </c>
      <c r="K16" s="75" t="str">
        <f t="shared" si="1"/>
        <v xml:space="preserve"> </v>
      </c>
      <c r="L16" s="75" t="str">
        <f t="shared" si="2"/>
        <v xml:space="preserve"> </v>
      </c>
      <c r="M16" s="56"/>
      <c r="N16" s="46"/>
      <c r="O16" s="47">
        <f t="shared" si="3"/>
        <v>60</v>
      </c>
      <c r="P16" s="4"/>
    </row>
    <row r="17" spans="1:16" s="5" customFormat="1" ht="15.95" customHeight="1">
      <c r="A17" s="4">
        <v>8</v>
      </c>
      <c r="B17" s="70" t="s">
        <v>306</v>
      </c>
      <c r="C17" s="71" t="s">
        <v>497</v>
      </c>
      <c r="D17" s="72" t="s">
        <v>97</v>
      </c>
      <c r="E17" s="52" t="s">
        <v>223</v>
      </c>
      <c r="F17" s="20">
        <v>4.2</v>
      </c>
      <c r="G17" s="20">
        <v>7.8</v>
      </c>
      <c r="H17" s="17">
        <v>51</v>
      </c>
      <c r="I17" s="17">
        <v>57</v>
      </c>
      <c r="J17" s="75" t="str">
        <f t="shared" si="0"/>
        <v xml:space="preserve"> </v>
      </c>
      <c r="K17" s="75" t="str">
        <f t="shared" si="1"/>
        <v xml:space="preserve"> </v>
      </c>
      <c r="L17" s="75" t="str">
        <f t="shared" si="2"/>
        <v xml:space="preserve"> </v>
      </c>
      <c r="M17" s="6"/>
      <c r="N17" s="17"/>
      <c r="O17" s="47">
        <f t="shared" si="3"/>
        <v>54</v>
      </c>
      <c r="P17" s="4"/>
    </row>
    <row r="18" spans="1:16" s="5" customFormat="1" ht="15.95" customHeight="1">
      <c r="A18" s="4">
        <v>9</v>
      </c>
      <c r="B18" s="70" t="s">
        <v>498</v>
      </c>
      <c r="C18" s="71" t="s">
        <v>499</v>
      </c>
      <c r="D18" s="72" t="s">
        <v>97</v>
      </c>
      <c r="E18" s="52" t="s">
        <v>223</v>
      </c>
      <c r="F18" s="20">
        <v>5.0999999999999996</v>
      </c>
      <c r="G18" s="20">
        <v>8.1</v>
      </c>
      <c r="H18" s="17">
        <v>55</v>
      </c>
      <c r="I18" s="17">
        <v>58</v>
      </c>
      <c r="J18" s="75" t="str">
        <f t="shared" si="0"/>
        <v xml:space="preserve"> </v>
      </c>
      <c r="K18" s="75" t="str">
        <f t="shared" si="1"/>
        <v xml:space="preserve"> </v>
      </c>
      <c r="L18" s="75" t="str">
        <f t="shared" si="2"/>
        <v xml:space="preserve"> </v>
      </c>
      <c r="M18" s="6"/>
      <c r="N18" s="17"/>
      <c r="O18" s="47">
        <f t="shared" si="3"/>
        <v>56.5</v>
      </c>
      <c r="P18" s="4"/>
    </row>
    <row r="19" spans="1:16" s="5" customFormat="1" ht="15.95" customHeight="1">
      <c r="A19" s="4">
        <v>10</v>
      </c>
      <c r="B19" s="70" t="s">
        <v>500</v>
      </c>
      <c r="C19" s="71" t="s">
        <v>501</v>
      </c>
      <c r="D19" s="72" t="s">
        <v>97</v>
      </c>
      <c r="E19" s="52" t="s">
        <v>223</v>
      </c>
      <c r="F19" s="20">
        <v>4.5</v>
      </c>
      <c r="G19" s="20">
        <v>7.3</v>
      </c>
      <c r="H19" s="17">
        <v>51</v>
      </c>
      <c r="I19" s="17">
        <v>57</v>
      </c>
      <c r="J19" s="75" t="str">
        <f t="shared" si="0"/>
        <v xml:space="preserve"> </v>
      </c>
      <c r="K19" s="75" t="str">
        <f t="shared" si="1"/>
        <v xml:space="preserve"> </v>
      </c>
      <c r="L19" s="75" t="str">
        <f t="shared" si="2"/>
        <v xml:space="preserve"> </v>
      </c>
      <c r="M19" s="6"/>
      <c r="N19" s="17"/>
      <c r="O19" s="47">
        <f t="shared" si="3"/>
        <v>54</v>
      </c>
      <c r="P19" s="4"/>
    </row>
    <row r="20" spans="1:16" s="5" customFormat="1" ht="15.95" customHeight="1">
      <c r="A20" s="4">
        <v>11</v>
      </c>
      <c r="B20" s="70" t="s">
        <v>502</v>
      </c>
      <c r="C20" s="71" t="s">
        <v>503</v>
      </c>
      <c r="D20" s="72" t="s">
        <v>504</v>
      </c>
      <c r="E20" s="52" t="s">
        <v>223</v>
      </c>
      <c r="F20" s="20">
        <v>6.5</v>
      </c>
      <c r="G20" s="20">
        <v>7.8</v>
      </c>
      <c r="H20" s="17">
        <v>64</v>
      </c>
      <c r="I20" s="17">
        <v>59</v>
      </c>
      <c r="J20" s="75" t="str">
        <f t="shared" si="0"/>
        <v xml:space="preserve"> </v>
      </c>
      <c r="K20" s="75" t="str">
        <f t="shared" si="1"/>
        <v xml:space="preserve"> </v>
      </c>
      <c r="L20" s="75" t="str">
        <f t="shared" si="2"/>
        <v xml:space="preserve"> </v>
      </c>
      <c r="M20" s="6"/>
      <c r="N20" s="9"/>
      <c r="O20" s="47">
        <f t="shared" si="3"/>
        <v>61.5</v>
      </c>
      <c r="P20" s="4"/>
    </row>
    <row r="21" spans="1:16" s="5" customFormat="1" ht="15.95" customHeight="1">
      <c r="A21" s="4">
        <v>12</v>
      </c>
      <c r="B21" s="70" t="s">
        <v>505</v>
      </c>
      <c r="C21" s="71" t="s">
        <v>506</v>
      </c>
      <c r="D21" s="72" t="s">
        <v>507</v>
      </c>
      <c r="E21" s="52" t="s">
        <v>223</v>
      </c>
      <c r="F21" s="20">
        <v>7.2</v>
      </c>
      <c r="G21" s="20">
        <v>8.5</v>
      </c>
      <c r="H21" s="17">
        <v>70</v>
      </c>
      <c r="I21" s="17">
        <v>60</v>
      </c>
      <c r="J21" s="79" t="str">
        <f t="shared" si="0"/>
        <v>HSK</v>
      </c>
      <c r="K21" s="75" t="str">
        <f t="shared" si="1"/>
        <v xml:space="preserve"> </v>
      </c>
      <c r="L21" s="75" t="str">
        <f t="shared" si="2"/>
        <v xml:space="preserve"> </v>
      </c>
      <c r="M21" s="56" t="s">
        <v>556</v>
      </c>
      <c r="N21" s="9"/>
      <c r="O21" s="47">
        <f t="shared" si="3"/>
        <v>65</v>
      </c>
      <c r="P21" s="4"/>
    </row>
    <row r="22" spans="1:16" s="5" customFormat="1" ht="15.95" customHeight="1">
      <c r="A22" s="4">
        <v>13</v>
      </c>
      <c r="B22" s="70" t="s">
        <v>508</v>
      </c>
      <c r="C22" s="71" t="s">
        <v>237</v>
      </c>
      <c r="D22" s="72" t="s">
        <v>507</v>
      </c>
      <c r="E22" s="52" t="s">
        <v>223</v>
      </c>
      <c r="F22" s="20">
        <v>7</v>
      </c>
      <c r="G22" s="20">
        <v>8.1</v>
      </c>
      <c r="H22" s="17">
        <v>70</v>
      </c>
      <c r="I22" s="17">
        <v>60</v>
      </c>
      <c r="J22" s="75" t="str">
        <f t="shared" si="0"/>
        <v>HSK</v>
      </c>
      <c r="K22" s="75" t="str">
        <f t="shared" si="1"/>
        <v xml:space="preserve"> </v>
      </c>
      <c r="L22" s="75" t="str">
        <f t="shared" si="2"/>
        <v xml:space="preserve"> </v>
      </c>
      <c r="M22" s="6"/>
      <c r="N22" s="9"/>
      <c r="O22" s="47">
        <f t="shared" si="3"/>
        <v>65</v>
      </c>
      <c r="P22" s="4"/>
    </row>
    <row r="23" spans="1:16" s="5" customFormat="1" ht="15.95" customHeight="1">
      <c r="A23" s="4">
        <v>14</v>
      </c>
      <c r="B23" s="70" t="s">
        <v>357</v>
      </c>
      <c r="C23" s="71" t="s">
        <v>358</v>
      </c>
      <c r="D23" s="72" t="s">
        <v>359</v>
      </c>
      <c r="E23" s="52" t="s">
        <v>223</v>
      </c>
      <c r="F23" s="20">
        <v>5.8</v>
      </c>
      <c r="G23" s="20">
        <v>8</v>
      </c>
      <c r="H23" s="17">
        <v>55</v>
      </c>
      <c r="I23" s="17">
        <v>60</v>
      </c>
      <c r="J23" s="75" t="str">
        <f t="shared" si="0"/>
        <v xml:space="preserve"> </v>
      </c>
      <c r="K23" s="75" t="str">
        <f t="shared" si="1"/>
        <v xml:space="preserve"> </v>
      </c>
      <c r="L23" s="75" t="str">
        <f t="shared" si="2"/>
        <v xml:space="preserve"> </v>
      </c>
      <c r="M23" s="56"/>
      <c r="N23" s="17"/>
      <c r="O23" s="47">
        <f t="shared" si="3"/>
        <v>57.5</v>
      </c>
      <c r="P23" s="4"/>
    </row>
    <row r="24" spans="1:16" s="5" customFormat="1" ht="15.95" customHeight="1">
      <c r="A24" s="4">
        <v>15</v>
      </c>
      <c r="B24" s="70" t="s">
        <v>363</v>
      </c>
      <c r="C24" s="71" t="s">
        <v>364</v>
      </c>
      <c r="D24" s="72" t="s">
        <v>362</v>
      </c>
      <c r="E24" s="52" t="s">
        <v>223</v>
      </c>
      <c r="F24" s="20">
        <v>8.6999999999999993</v>
      </c>
      <c r="G24" s="20">
        <v>8</v>
      </c>
      <c r="H24" s="17">
        <v>74</v>
      </c>
      <c r="I24" s="17">
        <v>69</v>
      </c>
      <c r="J24" s="75" t="str">
        <f t="shared" si="0"/>
        <v>HSK</v>
      </c>
      <c r="K24" s="75" t="str">
        <f t="shared" si="1"/>
        <v xml:space="preserve"> </v>
      </c>
      <c r="L24" s="75" t="str">
        <f t="shared" si="2"/>
        <v xml:space="preserve"> </v>
      </c>
      <c r="M24" s="6"/>
      <c r="N24" s="9"/>
      <c r="O24" s="47">
        <f t="shared" si="3"/>
        <v>71.5</v>
      </c>
      <c r="P24" s="4"/>
    </row>
    <row r="25" spans="1:16" s="5" customFormat="1" ht="15.95" customHeight="1">
      <c r="A25" s="4">
        <v>16</v>
      </c>
      <c r="B25" s="70" t="s">
        <v>365</v>
      </c>
      <c r="C25" s="71" t="s">
        <v>366</v>
      </c>
      <c r="D25" s="72" t="s">
        <v>367</v>
      </c>
      <c r="E25" s="52" t="s">
        <v>223</v>
      </c>
      <c r="F25" s="20">
        <v>5.4</v>
      </c>
      <c r="G25" s="20">
        <v>6.6</v>
      </c>
      <c r="H25" s="17">
        <v>53</v>
      </c>
      <c r="I25" s="17">
        <v>56</v>
      </c>
      <c r="J25" s="75" t="str">
        <f t="shared" si="0"/>
        <v xml:space="preserve"> </v>
      </c>
      <c r="K25" s="75" t="str">
        <f t="shared" si="1"/>
        <v xml:space="preserve"> </v>
      </c>
      <c r="L25" s="75" t="str">
        <f t="shared" si="2"/>
        <v xml:space="preserve"> </v>
      </c>
      <c r="M25" s="6"/>
      <c r="N25" s="9"/>
      <c r="O25" s="47">
        <f t="shared" si="3"/>
        <v>54.5</v>
      </c>
      <c r="P25" s="4"/>
    </row>
    <row r="26" spans="1:16" s="5" customFormat="1" ht="15.95" customHeight="1">
      <c r="A26" s="4">
        <v>17</v>
      </c>
      <c r="B26" s="70" t="s">
        <v>368</v>
      </c>
      <c r="C26" s="71" t="s">
        <v>132</v>
      </c>
      <c r="D26" s="72" t="s">
        <v>353</v>
      </c>
      <c r="E26" s="52" t="s">
        <v>223</v>
      </c>
      <c r="F26" s="20">
        <v>7.1</v>
      </c>
      <c r="G26" s="20">
        <v>8.8000000000000007</v>
      </c>
      <c r="H26" s="17">
        <v>75</v>
      </c>
      <c r="I26" s="17">
        <v>69</v>
      </c>
      <c r="J26" s="79" t="str">
        <f t="shared" si="0"/>
        <v>HSK</v>
      </c>
      <c r="K26" s="75" t="str">
        <f t="shared" si="1"/>
        <v xml:space="preserve"> </v>
      </c>
      <c r="L26" s="75" t="str">
        <f t="shared" si="2"/>
        <v xml:space="preserve"> </v>
      </c>
      <c r="M26" s="56" t="s">
        <v>556</v>
      </c>
      <c r="N26" s="9"/>
      <c r="O26" s="47">
        <f t="shared" si="3"/>
        <v>72</v>
      </c>
      <c r="P26" s="4"/>
    </row>
    <row r="27" spans="1:16" s="5" customFormat="1" ht="15.95" customHeight="1">
      <c r="A27" s="4">
        <v>18</v>
      </c>
      <c r="B27" s="70" t="s">
        <v>369</v>
      </c>
      <c r="C27" s="71" t="s">
        <v>370</v>
      </c>
      <c r="D27" s="72" t="s">
        <v>353</v>
      </c>
      <c r="E27" s="52" t="s">
        <v>223</v>
      </c>
      <c r="F27" s="20">
        <v>6</v>
      </c>
      <c r="G27" s="20">
        <v>8.1999999999999993</v>
      </c>
      <c r="H27" s="17">
        <v>71</v>
      </c>
      <c r="I27" s="17">
        <v>60</v>
      </c>
      <c r="J27" s="75" t="str">
        <f t="shared" si="0"/>
        <v xml:space="preserve"> </v>
      </c>
      <c r="K27" s="75" t="str">
        <f t="shared" si="1"/>
        <v xml:space="preserve"> </v>
      </c>
      <c r="L27" s="75" t="str">
        <f t="shared" si="2"/>
        <v xml:space="preserve"> </v>
      </c>
      <c r="M27" s="53"/>
      <c r="N27" s="9"/>
      <c r="O27" s="47">
        <f t="shared" si="3"/>
        <v>65.5</v>
      </c>
      <c r="P27" s="4"/>
    </row>
    <row r="28" spans="1:16" s="5" customFormat="1" ht="15.95" customHeight="1">
      <c r="A28" s="4">
        <v>19</v>
      </c>
      <c r="B28" s="70" t="s">
        <v>371</v>
      </c>
      <c r="C28" s="71" t="s">
        <v>372</v>
      </c>
      <c r="D28" s="72" t="s">
        <v>483</v>
      </c>
      <c r="E28" s="52" t="s">
        <v>223</v>
      </c>
      <c r="F28" s="20">
        <v>6.4</v>
      </c>
      <c r="G28" s="20">
        <v>8.1</v>
      </c>
      <c r="H28" s="17">
        <v>63</v>
      </c>
      <c r="I28" s="17">
        <v>60</v>
      </c>
      <c r="J28" s="75" t="str">
        <f t="shared" si="0"/>
        <v xml:space="preserve"> </v>
      </c>
      <c r="K28" s="75" t="str">
        <f t="shared" si="1"/>
        <v xml:space="preserve"> </v>
      </c>
      <c r="L28" s="75" t="str">
        <f t="shared" si="2"/>
        <v xml:space="preserve"> </v>
      </c>
      <c r="M28" s="6"/>
      <c r="N28" s="17"/>
      <c r="O28" s="47">
        <f t="shared" si="3"/>
        <v>61.5</v>
      </c>
      <c r="P28" s="4"/>
    </row>
    <row r="29" spans="1:16" s="5" customFormat="1" ht="15.95" customHeight="1">
      <c r="A29" s="4">
        <v>20</v>
      </c>
      <c r="B29" s="70" t="s">
        <v>403</v>
      </c>
      <c r="C29" s="71" t="s">
        <v>404</v>
      </c>
      <c r="D29" s="72" t="s">
        <v>402</v>
      </c>
      <c r="E29" s="52" t="s">
        <v>223</v>
      </c>
      <c r="F29" s="20">
        <v>5.5</v>
      </c>
      <c r="G29" s="20">
        <v>8.8000000000000007</v>
      </c>
      <c r="H29" s="17">
        <v>56</v>
      </c>
      <c r="I29" s="17">
        <v>58</v>
      </c>
      <c r="J29" s="75" t="str">
        <f t="shared" si="0"/>
        <v xml:space="preserve"> </v>
      </c>
      <c r="K29" s="75" t="str">
        <f t="shared" si="1"/>
        <v xml:space="preserve"> </v>
      </c>
      <c r="L29" s="75" t="str">
        <f t="shared" si="2"/>
        <v xml:space="preserve"> </v>
      </c>
      <c r="M29" s="6"/>
      <c r="N29" s="17"/>
      <c r="O29" s="47">
        <f t="shared" si="3"/>
        <v>57</v>
      </c>
      <c r="P29" s="4"/>
    </row>
    <row r="30" spans="1:16" s="5" customFormat="1" ht="15.95" customHeight="1">
      <c r="A30" s="4">
        <v>21</v>
      </c>
      <c r="B30" s="70" t="s">
        <v>408</v>
      </c>
      <c r="C30" s="71" t="s">
        <v>409</v>
      </c>
      <c r="D30" s="72" t="s">
        <v>407</v>
      </c>
      <c r="E30" s="52" t="s">
        <v>223</v>
      </c>
      <c r="F30" s="20">
        <v>7.3</v>
      </c>
      <c r="G30" s="20">
        <v>8.4</v>
      </c>
      <c r="H30" s="17">
        <v>75</v>
      </c>
      <c r="I30" s="17">
        <v>65</v>
      </c>
      <c r="J30" s="75" t="str">
        <f t="shared" si="0"/>
        <v>HSK</v>
      </c>
      <c r="K30" s="75" t="str">
        <f t="shared" si="1"/>
        <v xml:space="preserve"> </v>
      </c>
      <c r="L30" s="75" t="str">
        <f t="shared" si="2"/>
        <v xml:space="preserve"> </v>
      </c>
      <c r="M30" s="56"/>
      <c r="N30" s="17"/>
      <c r="O30" s="47">
        <f t="shared" si="3"/>
        <v>70</v>
      </c>
      <c r="P30" s="4"/>
    </row>
    <row r="31" spans="1:16" s="5" customFormat="1" ht="15.95" customHeight="1">
      <c r="A31" s="4">
        <v>22</v>
      </c>
      <c r="B31" s="70" t="s">
        <v>411</v>
      </c>
      <c r="C31" s="71" t="s">
        <v>412</v>
      </c>
      <c r="D31" s="72" t="s">
        <v>410</v>
      </c>
      <c r="E31" s="52" t="s">
        <v>223</v>
      </c>
      <c r="F31" s="20">
        <v>2.2000000000000002</v>
      </c>
      <c r="G31" s="20">
        <v>8.8000000000000007</v>
      </c>
      <c r="H31" s="17">
        <v>16</v>
      </c>
      <c r="I31" s="17">
        <v>63</v>
      </c>
      <c r="J31" s="75" t="str">
        <f>IF(AND(F31&gt;=9,H31&gt;=90),"HSXS",IF(AND(F31&gt;=8,H31&gt;=80),"HSG",IF(AND(F31&gt;=7,H31&gt;=70),"HSK"," ")))</f>
        <v xml:space="preserve"> </v>
      </c>
      <c r="K31" s="75" t="str">
        <f>IF(AND(G31&gt;=9,I31&gt;=90),"HSXS",IF(AND(G31&gt;=8,I31&gt;=80),"HSG",IF(AND(G31&gt;=7,I31&gt;=70),"HSK"," ")))</f>
        <v xml:space="preserve"> </v>
      </c>
      <c r="L31" s="75" t="str">
        <f>IF(AND(J31="HSXS",K31="HSXS"),"HSXS",IF(AND(J31="HSG",K31="HSG"),"HSG",IF(AND(J31="HSK",K31="HSK"),"HSK",IF(AND(J31="HSXS",K31="HSG"),"HSG",IF(AND(J31="HSG",K31="HSXS"),"HSG",IF(AND(J31="HSG",K31="HSK"),"HSK",IF(AND(J31="HSK",K31="HSG"),"HSK"," ")))))))</f>
        <v xml:space="preserve"> </v>
      </c>
      <c r="M31" s="6"/>
      <c r="N31" s="17"/>
      <c r="O31" s="47">
        <f t="shared" si="3"/>
        <v>39.5</v>
      </c>
      <c r="P31" s="4"/>
    </row>
    <row r="32" spans="1:16" s="5" customFormat="1" ht="15.95" customHeight="1">
      <c r="A32" s="4">
        <v>23</v>
      </c>
      <c r="B32" s="70" t="s">
        <v>391</v>
      </c>
      <c r="C32" s="71" t="s">
        <v>392</v>
      </c>
      <c r="D32" s="72" t="s">
        <v>393</v>
      </c>
      <c r="E32" s="52" t="s">
        <v>223</v>
      </c>
      <c r="F32" s="20">
        <v>6.9</v>
      </c>
      <c r="G32" s="20">
        <v>8.4</v>
      </c>
      <c r="H32" s="17">
        <v>63</v>
      </c>
      <c r="I32" s="17">
        <v>67</v>
      </c>
      <c r="J32" s="75" t="str">
        <f t="shared" si="0"/>
        <v xml:space="preserve"> </v>
      </c>
      <c r="K32" s="75" t="str">
        <f t="shared" si="1"/>
        <v xml:space="preserve"> </v>
      </c>
      <c r="L32" s="75" t="str">
        <f t="shared" si="2"/>
        <v xml:space="preserve"> </v>
      </c>
      <c r="M32" s="6"/>
      <c r="N32" s="17"/>
      <c r="O32" s="47">
        <f t="shared" si="3"/>
        <v>65</v>
      </c>
      <c r="P32" s="4"/>
    </row>
    <row r="33" spans="1:16" s="5" customFormat="1" ht="15.95" customHeight="1">
      <c r="A33" s="4">
        <v>24</v>
      </c>
      <c r="B33" s="70" t="s">
        <v>394</v>
      </c>
      <c r="C33" s="71" t="s">
        <v>395</v>
      </c>
      <c r="D33" s="72" t="s">
        <v>393</v>
      </c>
      <c r="E33" s="52" t="s">
        <v>223</v>
      </c>
      <c r="F33" s="20">
        <v>3.3</v>
      </c>
      <c r="G33" s="20">
        <v>8.6999999999999993</v>
      </c>
      <c r="H33" s="17">
        <v>50</v>
      </c>
      <c r="I33" s="17">
        <v>58</v>
      </c>
      <c r="J33" s="75" t="str">
        <f t="shared" si="0"/>
        <v xml:space="preserve"> </v>
      </c>
      <c r="K33" s="75" t="str">
        <f t="shared" si="1"/>
        <v xml:space="preserve"> </v>
      </c>
      <c r="L33" s="75" t="str">
        <f t="shared" si="2"/>
        <v xml:space="preserve"> </v>
      </c>
      <c r="M33" s="6"/>
      <c r="N33" s="17"/>
      <c r="O33" s="47">
        <f t="shared" si="3"/>
        <v>54</v>
      </c>
      <c r="P33" s="4"/>
    </row>
    <row r="34" spans="1:16" s="5" customFormat="1" ht="15.95" customHeight="1">
      <c r="A34" s="4">
        <v>25</v>
      </c>
      <c r="B34" s="70" t="s">
        <v>396</v>
      </c>
      <c r="C34" s="71" t="s">
        <v>397</v>
      </c>
      <c r="D34" s="72" t="s">
        <v>398</v>
      </c>
      <c r="E34" s="52" t="s">
        <v>223</v>
      </c>
      <c r="F34" s="20">
        <v>5.9</v>
      </c>
      <c r="G34" s="20">
        <v>8.8000000000000007</v>
      </c>
      <c r="H34" s="17">
        <v>59</v>
      </c>
      <c r="I34" s="17">
        <v>64</v>
      </c>
      <c r="J34" s="75" t="str">
        <f t="shared" si="0"/>
        <v xml:space="preserve"> </v>
      </c>
      <c r="K34" s="75" t="str">
        <f t="shared" si="1"/>
        <v xml:space="preserve"> </v>
      </c>
      <c r="L34" s="75" t="str">
        <f t="shared" si="2"/>
        <v xml:space="preserve"> </v>
      </c>
      <c r="M34" s="6"/>
      <c r="N34" s="17"/>
      <c r="O34" s="47">
        <f t="shared" si="3"/>
        <v>61.5</v>
      </c>
      <c r="P34" s="4"/>
    </row>
    <row r="35" spans="1:16" s="5" customFormat="1" ht="15.95" customHeight="1">
      <c r="A35" s="4">
        <v>26</v>
      </c>
      <c r="B35" s="70" t="s">
        <v>198</v>
      </c>
      <c r="C35" s="71" t="s">
        <v>199</v>
      </c>
      <c r="D35" s="72" t="s">
        <v>200</v>
      </c>
      <c r="E35" s="52" t="s">
        <v>223</v>
      </c>
      <c r="F35" s="20">
        <v>5.3</v>
      </c>
      <c r="G35" s="20">
        <v>8.4</v>
      </c>
      <c r="H35" s="17">
        <v>57</v>
      </c>
      <c r="I35" s="17">
        <v>63</v>
      </c>
      <c r="J35" s="75" t="str">
        <f t="shared" si="0"/>
        <v xml:space="preserve"> </v>
      </c>
      <c r="K35" s="75" t="str">
        <f t="shared" si="1"/>
        <v xml:space="preserve"> </v>
      </c>
      <c r="L35" s="75" t="str">
        <f t="shared" si="2"/>
        <v xml:space="preserve"> </v>
      </c>
      <c r="M35" s="53"/>
      <c r="N35" s="17"/>
      <c r="O35" s="47">
        <f t="shared" si="3"/>
        <v>60</v>
      </c>
      <c r="P35" s="4"/>
    </row>
    <row r="36" spans="1:16" s="5" customFormat="1" ht="15.95" customHeight="1">
      <c r="A36" s="4">
        <v>27</v>
      </c>
      <c r="B36" s="70" t="s">
        <v>33</v>
      </c>
      <c r="C36" s="71" t="s">
        <v>34</v>
      </c>
      <c r="D36" s="72" t="s">
        <v>400</v>
      </c>
      <c r="E36" s="52" t="s">
        <v>223</v>
      </c>
      <c r="F36" s="20">
        <v>5.4</v>
      </c>
      <c r="G36" s="20">
        <v>7.4</v>
      </c>
      <c r="H36" s="17">
        <v>58</v>
      </c>
      <c r="I36" s="17">
        <v>59</v>
      </c>
      <c r="J36" s="75" t="str">
        <f t="shared" si="0"/>
        <v xml:space="preserve"> </v>
      </c>
      <c r="K36" s="75" t="str">
        <f t="shared" si="1"/>
        <v xml:space="preserve"> </v>
      </c>
      <c r="L36" s="75" t="str">
        <f t="shared" si="2"/>
        <v xml:space="preserve"> </v>
      </c>
      <c r="M36" s="6"/>
      <c r="N36" s="17"/>
      <c r="O36" s="47">
        <f t="shared" si="3"/>
        <v>58.5</v>
      </c>
      <c r="P36" s="4"/>
    </row>
    <row r="37" spans="1:16" s="5" customFormat="1" ht="15.95" customHeight="1">
      <c r="A37" s="4">
        <v>28</v>
      </c>
      <c r="B37" s="70" t="s">
        <v>41</v>
      </c>
      <c r="C37" s="71" t="s">
        <v>374</v>
      </c>
      <c r="D37" s="72" t="s">
        <v>19</v>
      </c>
      <c r="E37" s="52" t="s">
        <v>223</v>
      </c>
      <c r="F37" s="20">
        <v>6.8</v>
      </c>
      <c r="G37" s="20">
        <v>9.1999999999999993</v>
      </c>
      <c r="H37" s="17">
        <v>74</v>
      </c>
      <c r="I37" s="17">
        <v>77</v>
      </c>
      <c r="J37" s="75" t="str">
        <f t="shared" ref="J37:K39" si="4">IF(AND(F37&gt;=9,H37&gt;=90),"HSXS",IF(AND(F37&gt;=8,H37&gt;=80),"HSG",IF(AND(F37&gt;=7,H37&gt;=70),"HSK"," ")))</f>
        <v xml:space="preserve"> </v>
      </c>
      <c r="K37" s="75" t="str">
        <f t="shared" si="4"/>
        <v>HSK</v>
      </c>
      <c r="L37" s="75" t="str">
        <f>IF(AND(J37="HSXS",K37="HSXS"),"HSXS",IF(AND(J37="HSG",K37="HSG"),"HSG",IF(AND(J37="HSK",K37="HSK"),"HSK",IF(AND(J37="HSXS",K37="HSG"),"HSG",IF(AND(J37="HSG",K37="HSXS"),"HSG",IF(AND(J37="HSG",K37="HSK"),"HSK",IF(AND(J37="HSK",K37="HSG"),"HSK"," ")))))))</f>
        <v xml:space="preserve"> </v>
      </c>
      <c r="M37" s="53"/>
      <c r="N37" s="9"/>
      <c r="O37" s="47">
        <f t="shared" si="3"/>
        <v>75.5</v>
      </c>
      <c r="P37" s="4"/>
    </row>
    <row r="38" spans="1:16" s="5" customFormat="1" ht="15.95" customHeight="1">
      <c r="A38" s="4">
        <v>29</v>
      </c>
      <c r="B38" s="70" t="s">
        <v>42</v>
      </c>
      <c r="C38" s="71" t="s">
        <v>43</v>
      </c>
      <c r="D38" s="72" t="s">
        <v>252</v>
      </c>
      <c r="E38" s="52" t="s">
        <v>223</v>
      </c>
      <c r="F38" s="20">
        <v>7.2</v>
      </c>
      <c r="G38" s="20">
        <v>7.6</v>
      </c>
      <c r="H38" s="17">
        <v>76</v>
      </c>
      <c r="I38" s="17">
        <v>65</v>
      </c>
      <c r="J38" s="75" t="str">
        <f t="shared" si="4"/>
        <v>HSK</v>
      </c>
      <c r="K38" s="75" t="str">
        <f t="shared" si="4"/>
        <v xml:space="preserve"> </v>
      </c>
      <c r="L38" s="75" t="str">
        <f>IF(AND(J38="HSXS",K38="HSXS"),"HSXS",IF(AND(J38="HSG",K38="HSG"),"HSG",IF(AND(J38="HSK",K38="HSK"),"HSK",IF(AND(J38="HSXS",K38="HSG"),"HSG",IF(AND(J38="HSG",K38="HSXS"),"HSG",IF(AND(J38="HSG",K38="HSK"),"HSK",IF(AND(J38="HSK",K38="HSG"),"HSK"," ")))))))</f>
        <v xml:space="preserve"> </v>
      </c>
      <c r="M38" s="56"/>
      <c r="N38" s="9"/>
      <c r="O38" s="47">
        <f t="shared" si="3"/>
        <v>70.5</v>
      </c>
      <c r="P38" s="4"/>
    </row>
    <row r="39" spans="1:16" s="5" customFormat="1" ht="15.95" customHeight="1">
      <c r="A39" s="4">
        <v>30</v>
      </c>
      <c r="B39" s="70" t="s">
        <v>209</v>
      </c>
      <c r="C39" s="71" t="s">
        <v>210</v>
      </c>
      <c r="D39" s="72" t="s">
        <v>218</v>
      </c>
      <c r="E39" s="52" t="s">
        <v>32</v>
      </c>
      <c r="F39" s="20">
        <v>3.6</v>
      </c>
      <c r="G39" s="20">
        <v>0.1</v>
      </c>
      <c r="H39" s="17">
        <v>65</v>
      </c>
      <c r="I39" s="17">
        <v>30</v>
      </c>
      <c r="J39" s="75" t="str">
        <f t="shared" si="4"/>
        <v xml:space="preserve"> </v>
      </c>
      <c r="K39" s="75" t="str">
        <f t="shared" si="4"/>
        <v xml:space="preserve"> </v>
      </c>
      <c r="L39" s="75" t="str">
        <f>IF(AND(J39="HSXS",K39="HSXS"),"HSXS",IF(AND(J39="HSG",K39="HSG"),"HSG",IF(AND(J39="HSK",K39="HSK"),"HSK",IF(AND(J39="HSXS",K39="HSG"),"HSG",IF(AND(J39="HSG",K39="HSXS"),"HSG",IF(AND(J39="HSG",K39="HSK"),"HSK",IF(AND(J39="HSK",K39="HSG"),"HSK"," ")))))))</f>
        <v xml:space="preserve"> </v>
      </c>
      <c r="M39" s="56"/>
      <c r="N39" s="62" t="s">
        <v>90</v>
      </c>
      <c r="O39" s="47">
        <f t="shared" si="3"/>
        <v>47.5</v>
      </c>
      <c r="P39" s="4"/>
    </row>
    <row r="40" spans="1:16" s="5" customFormat="1" ht="15.95" customHeight="1">
      <c r="A40" s="4">
        <v>31</v>
      </c>
      <c r="B40" s="70" t="s">
        <v>425</v>
      </c>
      <c r="C40" s="71" t="s">
        <v>43</v>
      </c>
      <c r="D40" s="72" t="s">
        <v>426</v>
      </c>
      <c r="E40" s="52" t="s">
        <v>32</v>
      </c>
      <c r="F40" s="20">
        <v>7.5</v>
      </c>
      <c r="G40" s="20">
        <v>9.4</v>
      </c>
      <c r="H40" s="17">
        <v>76</v>
      </c>
      <c r="I40" s="17">
        <v>72</v>
      </c>
      <c r="J40" s="79" t="str">
        <f t="shared" si="0"/>
        <v>HSK</v>
      </c>
      <c r="K40" s="75" t="str">
        <f t="shared" si="1"/>
        <v>HSK</v>
      </c>
      <c r="L40" s="79" t="str">
        <f t="shared" si="2"/>
        <v>HSK</v>
      </c>
      <c r="M40" s="56" t="s">
        <v>556</v>
      </c>
      <c r="N40" s="62" t="s">
        <v>90</v>
      </c>
      <c r="O40" s="47">
        <f t="shared" si="3"/>
        <v>74</v>
      </c>
      <c r="P40" s="4"/>
    </row>
    <row r="41" spans="1:16" s="5" customFormat="1" ht="15.95" customHeight="1">
      <c r="A41" s="4">
        <v>32</v>
      </c>
      <c r="B41" s="70" t="s">
        <v>427</v>
      </c>
      <c r="C41" s="71" t="s">
        <v>428</v>
      </c>
      <c r="D41" s="72" t="s">
        <v>97</v>
      </c>
      <c r="E41" s="52" t="s">
        <v>32</v>
      </c>
      <c r="F41" s="20">
        <v>5.0999999999999996</v>
      </c>
      <c r="G41" s="20">
        <v>7.5</v>
      </c>
      <c r="H41" s="17">
        <v>66</v>
      </c>
      <c r="I41" s="17">
        <v>67</v>
      </c>
      <c r="J41" s="75" t="str">
        <f t="shared" si="0"/>
        <v xml:space="preserve"> </v>
      </c>
      <c r="K41" s="75" t="str">
        <f t="shared" si="1"/>
        <v xml:space="preserve"> </v>
      </c>
      <c r="L41" s="75" t="str">
        <f t="shared" si="2"/>
        <v xml:space="preserve"> </v>
      </c>
      <c r="M41" s="6"/>
      <c r="N41" s="62"/>
      <c r="O41" s="47">
        <f t="shared" si="3"/>
        <v>66.5</v>
      </c>
      <c r="P41" s="4"/>
    </row>
    <row r="42" spans="1:16" s="5" customFormat="1" ht="15.95" customHeight="1">
      <c r="A42" s="4">
        <v>33</v>
      </c>
      <c r="B42" s="70" t="s">
        <v>429</v>
      </c>
      <c r="C42" s="71" t="s">
        <v>380</v>
      </c>
      <c r="D42" s="72" t="s">
        <v>353</v>
      </c>
      <c r="E42" s="52" t="s">
        <v>32</v>
      </c>
      <c r="F42" s="20">
        <v>4.4000000000000004</v>
      </c>
      <c r="G42" s="20">
        <v>4.8</v>
      </c>
      <c r="H42" s="17">
        <v>54</v>
      </c>
      <c r="I42" s="17">
        <v>51</v>
      </c>
      <c r="J42" s="75" t="str">
        <f t="shared" si="0"/>
        <v xml:space="preserve"> </v>
      </c>
      <c r="K42" s="75" t="str">
        <f t="shared" si="1"/>
        <v xml:space="preserve"> </v>
      </c>
      <c r="L42" s="75" t="str">
        <f t="shared" si="2"/>
        <v xml:space="preserve"> </v>
      </c>
      <c r="M42" s="6"/>
      <c r="N42" s="62" t="s">
        <v>90</v>
      </c>
      <c r="O42" s="47">
        <f t="shared" si="3"/>
        <v>52.5</v>
      </c>
      <c r="P42" s="4"/>
    </row>
    <row r="43" spans="1:16" s="5" customFormat="1" ht="15.95" customHeight="1">
      <c r="A43" s="4">
        <v>34</v>
      </c>
      <c r="B43" s="70" t="s">
        <v>381</v>
      </c>
      <c r="C43" s="71" t="s">
        <v>382</v>
      </c>
      <c r="D43" s="72" t="s">
        <v>383</v>
      </c>
      <c r="E43" s="52" t="s">
        <v>32</v>
      </c>
      <c r="F43" s="20">
        <v>4.4000000000000004</v>
      </c>
      <c r="G43" s="20">
        <v>6.2</v>
      </c>
      <c r="H43" s="17">
        <v>51</v>
      </c>
      <c r="I43" s="17">
        <v>63</v>
      </c>
      <c r="J43" s="75" t="str">
        <f t="shared" si="0"/>
        <v xml:space="preserve"> </v>
      </c>
      <c r="K43" s="75" t="str">
        <f t="shared" si="1"/>
        <v xml:space="preserve"> </v>
      </c>
      <c r="L43" s="75" t="str">
        <f t="shared" si="2"/>
        <v xml:space="preserve"> </v>
      </c>
      <c r="M43" s="6"/>
      <c r="N43" s="62" t="s">
        <v>90</v>
      </c>
      <c r="O43" s="47">
        <f t="shared" si="3"/>
        <v>57</v>
      </c>
      <c r="P43" s="4"/>
    </row>
    <row r="44" spans="1:16" s="5" customFormat="1" ht="15.95" customHeight="1">
      <c r="A44" s="4">
        <v>35</v>
      </c>
      <c r="B44" s="70" t="s">
        <v>384</v>
      </c>
      <c r="C44" s="71" t="s">
        <v>385</v>
      </c>
      <c r="D44" s="72" t="s">
        <v>354</v>
      </c>
      <c r="E44" s="52" t="s">
        <v>32</v>
      </c>
      <c r="F44" s="20">
        <v>5.9</v>
      </c>
      <c r="G44" s="20">
        <v>8.1999999999999993</v>
      </c>
      <c r="H44" s="17">
        <v>64</v>
      </c>
      <c r="I44" s="17">
        <v>76</v>
      </c>
      <c r="J44" s="75" t="str">
        <f t="shared" ref="J44:J71" si="5">IF(AND(F44&gt;=9,H44&gt;=90),"HSXS",IF(AND(F44&gt;=8,H44&gt;=80),"HSG",IF(AND(F44&gt;=7,H44&gt;=70),"HSK"," ")))</f>
        <v xml:space="preserve"> </v>
      </c>
      <c r="K44" s="75" t="str">
        <f t="shared" ref="K44:K71" si="6">IF(AND(G44&gt;=9,I44&gt;=90),"HSXS",IF(AND(G44&gt;=8,I44&gt;=80),"HSG",IF(AND(G44&gt;=7,I44&gt;=70),"HSK"," ")))</f>
        <v>HSK</v>
      </c>
      <c r="L44" s="75" t="str">
        <f t="shared" ref="L44:L71" si="7">IF(AND(J44="HSXS",K44="HSXS"),"HSXS",IF(AND(J44="HSG",K44="HSG"),"HSG",IF(AND(J44="HSK",K44="HSK"),"HSK",IF(AND(J44="HSXS",K44="HSG"),"HSG",IF(AND(J44="HSG",K44="HSXS"),"HSG",IF(AND(J44="HSG",K44="HSK"),"HSK",IF(AND(J44="HSK",K44="HSG"),"HSK"," ")))))))</f>
        <v xml:space="preserve"> </v>
      </c>
      <c r="M44" s="6"/>
      <c r="N44" s="62" t="s">
        <v>90</v>
      </c>
      <c r="O44" s="47">
        <f t="shared" si="3"/>
        <v>70</v>
      </c>
      <c r="P44" s="4"/>
    </row>
    <row r="45" spans="1:16" s="5" customFormat="1" ht="15.95" customHeight="1">
      <c r="A45" s="4">
        <v>36</v>
      </c>
      <c r="B45" s="70" t="s">
        <v>386</v>
      </c>
      <c r="C45" s="71" t="s">
        <v>387</v>
      </c>
      <c r="D45" s="72" t="s">
        <v>388</v>
      </c>
      <c r="E45" s="52" t="s">
        <v>32</v>
      </c>
      <c r="F45" s="20">
        <v>7.5</v>
      </c>
      <c r="G45" s="20">
        <v>8.9</v>
      </c>
      <c r="H45" s="17">
        <v>79</v>
      </c>
      <c r="I45" s="17">
        <v>83</v>
      </c>
      <c r="J45" s="79" t="str">
        <f>IF(AND(F45&gt;=9,H45&gt;=90),"HSXS",IF(AND(F45&gt;=8,H45&gt;=80),"HSG",IF(AND(F45&gt;=7,H45&gt;=70),"HSK"," ")))</f>
        <v>HSK</v>
      </c>
      <c r="K45" s="75" t="str">
        <f>IF(AND(G45&gt;=9,I45&gt;=90),"HSXS",IF(AND(G45&gt;=8,I45&gt;=80),"HSG",IF(AND(G45&gt;=7,I45&gt;=70),"HSK"," ")))</f>
        <v>HSG</v>
      </c>
      <c r="L45" s="79" t="str">
        <f>IF(AND(J45="HSXS",K45="HSXS"),"HSXS",IF(AND(J45="HSG",K45="HSG"),"HSG",IF(AND(J45="HSK",K45="HSK"),"HSK",IF(AND(J45="HSXS",K45="HSG"),"HSG",IF(AND(J45="HSG",K45="HSXS"),"HSG",IF(AND(J45="HSG",K45="HSK"),"HSK",IF(AND(J45="HSK",K45="HSG"),"HSK"," ")))))))</f>
        <v>HSK</v>
      </c>
      <c r="M45" s="56" t="s">
        <v>556</v>
      </c>
      <c r="N45" s="62" t="s">
        <v>90</v>
      </c>
      <c r="O45" s="47">
        <f t="shared" si="3"/>
        <v>81</v>
      </c>
      <c r="P45" s="4"/>
    </row>
    <row r="46" spans="1:16" s="5" customFormat="1" ht="15.95" customHeight="1">
      <c r="A46" s="4">
        <v>37</v>
      </c>
      <c r="B46" s="70" t="s">
        <v>389</v>
      </c>
      <c r="C46" s="71" t="s">
        <v>390</v>
      </c>
      <c r="D46" s="72" t="s">
        <v>388</v>
      </c>
      <c r="E46" s="52" t="s">
        <v>32</v>
      </c>
      <c r="F46" s="20">
        <v>3.8</v>
      </c>
      <c r="G46" s="20">
        <v>4.9000000000000004</v>
      </c>
      <c r="H46" s="17">
        <v>55</v>
      </c>
      <c r="I46" s="17">
        <v>56</v>
      </c>
      <c r="J46" s="75" t="str">
        <f t="shared" si="5"/>
        <v xml:space="preserve"> </v>
      </c>
      <c r="K46" s="75" t="str">
        <f t="shared" si="6"/>
        <v xml:space="preserve"> </v>
      </c>
      <c r="L46" s="75" t="str">
        <f t="shared" si="7"/>
        <v xml:space="preserve"> </v>
      </c>
      <c r="M46" s="6"/>
      <c r="N46" s="62" t="s">
        <v>90</v>
      </c>
      <c r="O46" s="47">
        <f t="shared" si="3"/>
        <v>55.5</v>
      </c>
      <c r="P46" s="4"/>
    </row>
    <row r="47" spans="1:16" s="5" customFormat="1" ht="15.95" customHeight="1">
      <c r="A47" s="4">
        <v>38</v>
      </c>
      <c r="B47" s="70" t="s">
        <v>520</v>
      </c>
      <c r="C47" s="71" t="s">
        <v>521</v>
      </c>
      <c r="D47" s="72" t="s">
        <v>522</v>
      </c>
      <c r="E47" s="52" t="s">
        <v>32</v>
      </c>
      <c r="F47" s="20">
        <v>5.4</v>
      </c>
      <c r="G47" s="20">
        <v>5.6</v>
      </c>
      <c r="H47" s="17">
        <v>63</v>
      </c>
      <c r="I47" s="17">
        <v>52</v>
      </c>
      <c r="J47" s="75" t="str">
        <f t="shared" si="5"/>
        <v xml:space="preserve"> </v>
      </c>
      <c r="K47" s="75" t="str">
        <f t="shared" si="6"/>
        <v xml:space="preserve"> </v>
      </c>
      <c r="L47" s="75" t="str">
        <f t="shared" si="7"/>
        <v xml:space="preserve"> </v>
      </c>
      <c r="M47" s="6"/>
      <c r="N47" s="62" t="s">
        <v>90</v>
      </c>
      <c r="O47" s="47">
        <f t="shared" si="3"/>
        <v>57.5</v>
      </c>
      <c r="P47" s="4"/>
    </row>
    <row r="48" spans="1:16" s="5" customFormat="1" ht="15.95" customHeight="1">
      <c r="A48" s="4">
        <v>39</v>
      </c>
      <c r="B48" s="70" t="s">
        <v>523</v>
      </c>
      <c r="C48" s="71" t="s">
        <v>524</v>
      </c>
      <c r="D48" s="72" t="s">
        <v>525</v>
      </c>
      <c r="E48" s="52" t="s">
        <v>32</v>
      </c>
      <c r="F48" s="20">
        <v>6.7</v>
      </c>
      <c r="G48" s="20">
        <v>8.9</v>
      </c>
      <c r="H48" s="17">
        <v>63</v>
      </c>
      <c r="I48" s="17">
        <v>60</v>
      </c>
      <c r="J48" s="75" t="str">
        <f t="shared" si="5"/>
        <v xml:space="preserve"> </v>
      </c>
      <c r="K48" s="75" t="str">
        <f t="shared" si="6"/>
        <v xml:space="preserve"> </v>
      </c>
      <c r="L48" s="75" t="str">
        <f t="shared" si="7"/>
        <v xml:space="preserve"> </v>
      </c>
      <c r="M48" s="6"/>
      <c r="N48" s="62" t="s">
        <v>90</v>
      </c>
      <c r="O48" s="47">
        <f t="shared" si="3"/>
        <v>61.5</v>
      </c>
      <c r="P48" s="4"/>
    </row>
    <row r="49" spans="1:16" s="5" customFormat="1" ht="15.95" customHeight="1">
      <c r="A49" s="4">
        <v>40</v>
      </c>
      <c r="B49" s="70" t="s">
        <v>529</v>
      </c>
      <c r="C49" s="71" t="s">
        <v>530</v>
      </c>
      <c r="D49" s="72" t="s">
        <v>531</v>
      </c>
      <c r="E49" s="52" t="s">
        <v>32</v>
      </c>
      <c r="F49" s="20">
        <v>4.5</v>
      </c>
      <c r="G49" s="20">
        <v>6.2</v>
      </c>
      <c r="H49" s="17">
        <v>54</v>
      </c>
      <c r="I49" s="17">
        <v>58</v>
      </c>
      <c r="J49" s="75" t="str">
        <f t="shared" ref="J49:K52" si="8">IF(AND(F49&gt;=9,H49&gt;=90),"HSXS",IF(AND(F49&gt;=8,H49&gt;=80),"HSG",IF(AND(F49&gt;=7,H49&gt;=70),"HSK"," ")))</f>
        <v xml:space="preserve"> </v>
      </c>
      <c r="K49" s="75" t="str">
        <f t="shared" si="8"/>
        <v xml:space="preserve"> </v>
      </c>
      <c r="L49" s="75" t="str">
        <f>IF(AND(J49="HSXS",K49="HSXS"),"HSXS",IF(AND(J49="HSG",K49="HSG"),"HSG",IF(AND(J49="HSK",K49="HSK"),"HSK",IF(AND(J49="HSXS",K49="HSG"),"HSG",IF(AND(J49="HSG",K49="HSXS"),"HSG",IF(AND(J49="HSG",K49="HSK"),"HSK",IF(AND(J49="HSK",K49="HSG"),"HSK"," ")))))))</f>
        <v xml:space="preserve"> </v>
      </c>
      <c r="M49" s="6"/>
      <c r="N49" s="62" t="s">
        <v>90</v>
      </c>
      <c r="O49" s="47">
        <f t="shared" si="3"/>
        <v>56</v>
      </c>
      <c r="P49" s="4"/>
    </row>
    <row r="50" spans="1:16" s="5" customFormat="1" ht="15.95" customHeight="1">
      <c r="A50" s="4">
        <v>41</v>
      </c>
      <c r="B50" s="70" t="s">
        <v>532</v>
      </c>
      <c r="C50" s="71" t="s">
        <v>533</v>
      </c>
      <c r="D50" s="72" t="s">
        <v>534</v>
      </c>
      <c r="E50" s="52" t="s">
        <v>32</v>
      </c>
      <c r="F50" s="20">
        <v>3.6</v>
      </c>
      <c r="G50" s="20">
        <v>7.1</v>
      </c>
      <c r="H50" s="17">
        <v>53</v>
      </c>
      <c r="I50" s="17">
        <v>54</v>
      </c>
      <c r="J50" s="75" t="str">
        <f t="shared" si="8"/>
        <v xml:space="preserve"> </v>
      </c>
      <c r="K50" s="75" t="str">
        <f t="shared" si="8"/>
        <v xml:space="preserve"> </v>
      </c>
      <c r="L50" s="75" t="str">
        <f>IF(AND(J50="HSXS",K50="HSXS"),"HSXS",IF(AND(J50="HSG",K50="HSG"),"HSG",IF(AND(J50="HSK",K50="HSK"),"HSK",IF(AND(J50="HSXS",K50="HSG"),"HSG",IF(AND(J50="HSG",K50="HSXS"),"HSG",IF(AND(J50="HSG",K50="HSK"),"HSK",IF(AND(J50="HSK",K50="HSG"),"HSK"," ")))))))</f>
        <v xml:space="preserve"> </v>
      </c>
      <c r="M50" s="6"/>
      <c r="N50" s="62" t="s">
        <v>90</v>
      </c>
      <c r="O50" s="47">
        <f t="shared" si="3"/>
        <v>53.5</v>
      </c>
      <c r="P50" s="4"/>
    </row>
    <row r="51" spans="1:16" s="5" customFormat="1" ht="15.95" customHeight="1">
      <c r="A51" s="4">
        <v>42</v>
      </c>
      <c r="B51" s="70" t="s">
        <v>538</v>
      </c>
      <c r="C51" s="71" t="s">
        <v>539</v>
      </c>
      <c r="D51" s="72" t="s">
        <v>253</v>
      </c>
      <c r="E51" s="52" t="s">
        <v>32</v>
      </c>
      <c r="F51" s="20">
        <v>6.3</v>
      </c>
      <c r="G51" s="20">
        <v>8.1</v>
      </c>
      <c r="H51" s="17">
        <v>61</v>
      </c>
      <c r="I51" s="17">
        <v>55</v>
      </c>
      <c r="J51" s="75" t="str">
        <f t="shared" si="8"/>
        <v xml:space="preserve"> </v>
      </c>
      <c r="K51" s="75" t="str">
        <f t="shared" si="8"/>
        <v xml:space="preserve"> </v>
      </c>
      <c r="L51" s="75" t="str">
        <f>IF(AND(J51="HSXS",K51="HSXS"),"HSXS",IF(AND(J51="HSG",K51="HSG"),"HSG",IF(AND(J51="HSK",K51="HSK"),"HSK",IF(AND(J51="HSXS",K51="HSG"),"HSG",IF(AND(J51="HSG",K51="HSXS"),"HSG",IF(AND(J51="HSG",K51="HSK"),"HSK",IF(AND(J51="HSK",K51="HSG"),"HSK"," ")))))))</f>
        <v xml:space="preserve"> </v>
      </c>
      <c r="M51" s="53"/>
      <c r="N51" s="62" t="s">
        <v>90</v>
      </c>
      <c r="O51" s="47">
        <f>SUM(H51:I51)/2</f>
        <v>58</v>
      </c>
      <c r="P51" s="4"/>
    </row>
    <row r="52" spans="1:16" s="5" customFormat="1" ht="15.95" customHeight="1">
      <c r="A52" s="4">
        <v>43</v>
      </c>
      <c r="B52" s="70" t="s">
        <v>542</v>
      </c>
      <c r="C52" s="71" t="s">
        <v>543</v>
      </c>
      <c r="D52" s="72" t="s">
        <v>544</v>
      </c>
      <c r="E52" s="52" t="s">
        <v>32</v>
      </c>
      <c r="F52" s="20">
        <v>4.3</v>
      </c>
      <c r="G52" s="20">
        <v>5.6</v>
      </c>
      <c r="H52" s="17">
        <v>52</v>
      </c>
      <c r="I52" s="17">
        <v>51</v>
      </c>
      <c r="J52" s="75" t="str">
        <f t="shared" si="8"/>
        <v xml:space="preserve"> </v>
      </c>
      <c r="K52" s="75" t="str">
        <f t="shared" si="8"/>
        <v xml:space="preserve"> </v>
      </c>
      <c r="L52" s="75" t="str">
        <f>IF(AND(J52="HSXS",K52="HSXS"),"HSXS",IF(AND(J52="HSG",K52="HSG"),"HSG",IF(AND(J52="HSK",K52="HSK"),"HSK",IF(AND(J52="HSXS",K52="HSG"),"HSG",IF(AND(J52="HSG",K52="HSXS"),"HSG",IF(AND(J52="HSG",K52="HSK"),"HSK",IF(AND(J52="HSK",K52="HSG"),"HSK"," ")))))))</f>
        <v xml:space="preserve"> </v>
      </c>
      <c r="M52" s="53"/>
      <c r="N52" s="62" t="s">
        <v>90</v>
      </c>
      <c r="O52" s="47">
        <f>SUM(H52:I52)/2</f>
        <v>51.5</v>
      </c>
      <c r="P52" s="4"/>
    </row>
    <row r="53" spans="1:16" s="5" customFormat="1" ht="15.95" customHeight="1">
      <c r="A53" s="4">
        <v>44</v>
      </c>
      <c r="B53" s="70" t="s">
        <v>545</v>
      </c>
      <c r="C53" s="71" t="s">
        <v>549</v>
      </c>
      <c r="D53" s="72" t="s">
        <v>544</v>
      </c>
      <c r="E53" s="52" t="s">
        <v>32</v>
      </c>
      <c r="F53" s="20">
        <v>6.2</v>
      </c>
      <c r="G53" s="20">
        <v>7.3</v>
      </c>
      <c r="H53" s="17">
        <v>63</v>
      </c>
      <c r="I53" s="17">
        <v>54</v>
      </c>
      <c r="J53" s="75" t="str">
        <f t="shared" si="5"/>
        <v xml:space="preserve"> </v>
      </c>
      <c r="K53" s="75" t="str">
        <f t="shared" si="6"/>
        <v xml:space="preserve"> </v>
      </c>
      <c r="L53" s="75" t="str">
        <f t="shared" si="7"/>
        <v xml:space="preserve"> </v>
      </c>
      <c r="M53" s="53"/>
      <c r="N53" s="62" t="s">
        <v>90</v>
      </c>
      <c r="O53" s="47">
        <f t="shared" ref="O53:O79" si="9">SUM(H53:I53)/2</f>
        <v>58.5</v>
      </c>
      <c r="P53" s="4"/>
    </row>
    <row r="54" spans="1:16" s="5" customFormat="1" ht="15.95" customHeight="1">
      <c r="A54" s="4">
        <v>45</v>
      </c>
      <c r="B54" s="70" t="s">
        <v>550</v>
      </c>
      <c r="C54" s="71" t="s">
        <v>315</v>
      </c>
      <c r="D54" s="72" t="s">
        <v>544</v>
      </c>
      <c r="E54" s="52" t="s">
        <v>32</v>
      </c>
      <c r="F54" s="20">
        <v>6.8</v>
      </c>
      <c r="G54" s="20">
        <v>6.9</v>
      </c>
      <c r="H54" s="17">
        <v>61</v>
      </c>
      <c r="I54" s="17">
        <v>53</v>
      </c>
      <c r="J54" s="75" t="str">
        <f t="shared" si="5"/>
        <v xml:space="preserve"> </v>
      </c>
      <c r="K54" s="75" t="str">
        <f t="shared" si="6"/>
        <v xml:space="preserve"> </v>
      </c>
      <c r="L54" s="75" t="str">
        <f t="shared" si="7"/>
        <v xml:space="preserve"> </v>
      </c>
      <c r="M54" s="6"/>
      <c r="N54" s="62" t="s">
        <v>90</v>
      </c>
      <c r="O54" s="47">
        <f t="shared" si="9"/>
        <v>57</v>
      </c>
      <c r="P54" s="4"/>
    </row>
    <row r="55" spans="1:16" s="5" customFormat="1" ht="15.95" customHeight="1">
      <c r="A55" s="4">
        <v>46</v>
      </c>
      <c r="B55" s="70" t="s">
        <v>540</v>
      </c>
      <c r="C55" s="71" t="s">
        <v>541</v>
      </c>
      <c r="D55" s="72" t="s">
        <v>488</v>
      </c>
      <c r="E55" s="52" t="s">
        <v>32</v>
      </c>
      <c r="F55" s="20">
        <v>7.5</v>
      </c>
      <c r="G55" s="20">
        <v>9.1</v>
      </c>
      <c r="H55" s="17">
        <v>64</v>
      </c>
      <c r="I55" s="17">
        <v>61</v>
      </c>
      <c r="J55" s="75" t="str">
        <f t="shared" si="5"/>
        <v xml:space="preserve"> </v>
      </c>
      <c r="K55" s="75" t="str">
        <f t="shared" si="6"/>
        <v xml:space="preserve"> </v>
      </c>
      <c r="L55" s="75" t="str">
        <f t="shared" si="7"/>
        <v xml:space="preserve"> </v>
      </c>
      <c r="M55" s="6"/>
      <c r="N55" s="62" t="s">
        <v>90</v>
      </c>
      <c r="O55" s="47">
        <f t="shared" si="9"/>
        <v>62.5</v>
      </c>
      <c r="P55" s="4"/>
    </row>
    <row r="56" spans="1:16" s="5" customFormat="1" ht="15.95" customHeight="1">
      <c r="A56" s="4">
        <v>47</v>
      </c>
      <c r="B56" s="70" t="s">
        <v>322</v>
      </c>
      <c r="C56" s="71" t="s">
        <v>323</v>
      </c>
      <c r="D56" s="72" t="s">
        <v>324</v>
      </c>
      <c r="E56" s="52" t="s">
        <v>32</v>
      </c>
      <c r="F56" s="20">
        <v>5</v>
      </c>
      <c r="G56" s="20">
        <v>8</v>
      </c>
      <c r="H56" s="17">
        <v>59</v>
      </c>
      <c r="I56" s="17">
        <v>64</v>
      </c>
      <c r="J56" s="75" t="str">
        <f t="shared" ref="J56:K59" si="10">IF(AND(F56&gt;=9,H56&gt;=90),"HSXS",IF(AND(F56&gt;=8,H56&gt;=80),"HSG",IF(AND(F56&gt;=7,H56&gt;=70),"HSK"," ")))</f>
        <v xml:space="preserve"> </v>
      </c>
      <c r="K56" s="75" t="str">
        <f t="shared" si="10"/>
        <v xml:space="preserve"> </v>
      </c>
      <c r="L56" s="75" t="str">
        <f>IF(AND(J56="HSXS",K56="HSXS"),"HSXS",IF(AND(J56="HSG",K56="HSG"),"HSG",IF(AND(J56="HSK",K56="HSK"),"HSK",IF(AND(J56="HSXS",K56="HSG"),"HSG",IF(AND(J56="HSG",K56="HSXS"),"HSG",IF(AND(J56="HSG",K56="HSK"),"HSK",IF(AND(J56="HSK",K56="HSG"),"HSK"," ")))))))</f>
        <v xml:space="preserve"> </v>
      </c>
      <c r="M56" s="53"/>
      <c r="N56" s="62" t="s">
        <v>90</v>
      </c>
      <c r="O56" s="47">
        <f t="shared" si="9"/>
        <v>61.5</v>
      </c>
      <c r="P56" s="4"/>
    </row>
    <row r="57" spans="1:16" s="5" customFormat="1" ht="15.95" customHeight="1">
      <c r="A57" s="4">
        <v>48</v>
      </c>
      <c r="B57" s="70" t="s">
        <v>535</v>
      </c>
      <c r="C57" s="71" t="s">
        <v>536</v>
      </c>
      <c r="D57" s="72" t="s">
        <v>537</v>
      </c>
      <c r="E57" s="52" t="s">
        <v>32</v>
      </c>
      <c r="F57" s="20">
        <v>4.9000000000000004</v>
      </c>
      <c r="G57" s="20">
        <v>7.8</v>
      </c>
      <c r="H57" s="17">
        <v>57</v>
      </c>
      <c r="I57" s="17">
        <v>54</v>
      </c>
      <c r="J57" s="75" t="str">
        <f t="shared" si="10"/>
        <v xml:space="preserve"> </v>
      </c>
      <c r="K57" s="75" t="str">
        <f t="shared" si="10"/>
        <v xml:space="preserve"> </v>
      </c>
      <c r="L57" s="75" t="str">
        <f>IF(AND(J57="HSXS",K57="HSXS"),"HSXS",IF(AND(J57="HSG",K57="HSG"),"HSG",IF(AND(J57="HSK",K57="HSK"),"HSK",IF(AND(J57="HSXS",K57="HSG"),"HSG",IF(AND(J57="HSG",K57="HSXS"),"HSG",IF(AND(J57="HSG",K57="HSK"),"HSK",IF(AND(J57="HSK",K57="HSG"),"HSK"," ")))))))</f>
        <v xml:space="preserve"> </v>
      </c>
      <c r="M57" s="15"/>
      <c r="N57" s="62" t="s">
        <v>90</v>
      </c>
      <c r="O57" s="47">
        <f t="shared" si="9"/>
        <v>55.5</v>
      </c>
      <c r="P57" s="4"/>
    </row>
    <row r="58" spans="1:16" s="5" customFormat="1" ht="15.95" customHeight="1">
      <c r="A58" s="4">
        <v>49</v>
      </c>
      <c r="B58" s="70" t="s">
        <v>325</v>
      </c>
      <c r="C58" s="71" t="s">
        <v>326</v>
      </c>
      <c r="D58" s="72" t="s">
        <v>123</v>
      </c>
      <c r="E58" s="52" t="s">
        <v>32</v>
      </c>
      <c r="F58" s="20">
        <v>6.8</v>
      </c>
      <c r="G58" s="20">
        <v>9.1</v>
      </c>
      <c r="H58" s="17">
        <v>61</v>
      </c>
      <c r="I58" s="17">
        <v>61</v>
      </c>
      <c r="J58" s="75" t="str">
        <f t="shared" si="10"/>
        <v xml:space="preserve"> </v>
      </c>
      <c r="K58" s="75" t="str">
        <f t="shared" si="10"/>
        <v xml:space="preserve"> </v>
      </c>
      <c r="L58" s="75" t="str">
        <f>IF(AND(J58="HSXS",K58="HSXS"),"HSXS",IF(AND(J58="HSG",K58="HSG"),"HSG",IF(AND(J58="HSK",K58="HSK"),"HSK",IF(AND(J58="HSXS",K58="HSG"),"HSG",IF(AND(J58="HSG",K58="HSXS"),"HSG",IF(AND(J58="HSG",K58="HSK"),"HSK",IF(AND(J58="HSK",K58="HSG"),"HSK"," ")))))))</f>
        <v xml:space="preserve"> </v>
      </c>
      <c r="M58" s="15"/>
      <c r="N58" s="62" t="s">
        <v>90</v>
      </c>
      <c r="O58" s="47">
        <f t="shared" si="9"/>
        <v>61</v>
      </c>
      <c r="P58" s="4"/>
    </row>
    <row r="59" spans="1:16" s="5" customFormat="1" ht="15.95" customHeight="1">
      <c r="A59" s="4">
        <v>50</v>
      </c>
      <c r="B59" s="70" t="s">
        <v>327</v>
      </c>
      <c r="C59" s="71" t="s">
        <v>328</v>
      </c>
      <c r="D59" s="72" t="s">
        <v>329</v>
      </c>
      <c r="E59" s="52" t="s">
        <v>32</v>
      </c>
      <c r="F59" s="20">
        <v>3.9</v>
      </c>
      <c r="G59" s="20">
        <v>5.6</v>
      </c>
      <c r="H59" s="17">
        <v>54</v>
      </c>
      <c r="I59" s="17">
        <v>36</v>
      </c>
      <c r="J59" s="75" t="str">
        <f t="shared" si="10"/>
        <v xml:space="preserve"> </v>
      </c>
      <c r="K59" s="75" t="str">
        <f t="shared" si="10"/>
        <v xml:space="preserve"> </v>
      </c>
      <c r="L59" s="75" t="str">
        <f>IF(AND(J59="HSXS",K59="HSXS"),"HSXS",IF(AND(J59="HSG",K59="HSG"),"HSG",IF(AND(J59="HSK",K59="HSK"),"HSK",IF(AND(J59="HSXS",K59="HSG"),"HSG",IF(AND(J59="HSG",K59="HSXS"),"HSG",IF(AND(J59="HSG",K59="HSK"),"HSK",IF(AND(J59="HSK",K59="HSG"),"HSK"," ")))))))</f>
        <v xml:space="preserve"> </v>
      </c>
      <c r="M59" s="65"/>
      <c r="N59" s="62" t="s">
        <v>90</v>
      </c>
      <c r="O59" s="47">
        <f t="shared" si="9"/>
        <v>45</v>
      </c>
      <c r="P59" s="4"/>
    </row>
    <row r="60" spans="1:16" s="5" customFormat="1" ht="15.95" customHeight="1">
      <c r="A60" s="4">
        <v>51</v>
      </c>
      <c r="B60" s="70" t="s">
        <v>330</v>
      </c>
      <c r="C60" s="71" t="s">
        <v>331</v>
      </c>
      <c r="D60" s="72" t="s">
        <v>329</v>
      </c>
      <c r="E60" s="52" t="s">
        <v>32</v>
      </c>
      <c r="F60" s="20">
        <v>4</v>
      </c>
      <c r="G60" s="20">
        <v>8.5</v>
      </c>
      <c r="H60" s="17">
        <v>53</v>
      </c>
      <c r="I60" s="17">
        <v>55</v>
      </c>
      <c r="J60" s="75" t="str">
        <f t="shared" si="5"/>
        <v xml:space="preserve"> </v>
      </c>
      <c r="K60" s="75" t="str">
        <f t="shared" si="6"/>
        <v xml:space="preserve"> </v>
      </c>
      <c r="L60" s="75" t="str">
        <f t="shared" si="7"/>
        <v xml:space="preserve"> </v>
      </c>
      <c r="M60" s="48"/>
      <c r="N60" s="62" t="s">
        <v>90</v>
      </c>
      <c r="O60" s="47">
        <f t="shared" si="9"/>
        <v>54</v>
      </c>
      <c r="P60" s="4"/>
    </row>
    <row r="61" spans="1:16" s="5" customFormat="1" ht="15.95" customHeight="1">
      <c r="A61" s="4">
        <v>52</v>
      </c>
      <c r="B61" s="70" t="s">
        <v>341</v>
      </c>
      <c r="C61" s="71" t="s">
        <v>342</v>
      </c>
      <c r="D61" s="72" t="s">
        <v>133</v>
      </c>
      <c r="E61" s="52" t="s">
        <v>378</v>
      </c>
      <c r="F61" s="20">
        <v>0.8</v>
      </c>
      <c r="G61" s="20">
        <v>5.6</v>
      </c>
      <c r="H61" s="17">
        <v>16</v>
      </c>
      <c r="I61" s="17">
        <v>52</v>
      </c>
      <c r="J61" s="75" t="str">
        <f t="shared" si="5"/>
        <v xml:space="preserve"> </v>
      </c>
      <c r="K61" s="75" t="str">
        <f t="shared" si="6"/>
        <v xml:space="preserve"> </v>
      </c>
      <c r="L61" s="75" t="str">
        <f t="shared" si="7"/>
        <v xml:space="preserve"> </v>
      </c>
      <c r="M61" s="43"/>
      <c r="N61" s="52"/>
      <c r="O61" s="47">
        <f t="shared" si="9"/>
        <v>34</v>
      </c>
      <c r="P61" s="4"/>
    </row>
    <row r="62" spans="1:16" s="5" customFormat="1" ht="15.95" customHeight="1">
      <c r="A62" s="4">
        <v>53</v>
      </c>
      <c r="B62" s="70" t="s">
        <v>343</v>
      </c>
      <c r="C62" s="71" t="s">
        <v>344</v>
      </c>
      <c r="D62" s="72" t="s">
        <v>345</v>
      </c>
      <c r="E62" s="52" t="s">
        <v>378</v>
      </c>
      <c r="F62" s="20">
        <v>2.9</v>
      </c>
      <c r="G62" s="20">
        <v>6.1</v>
      </c>
      <c r="H62" s="17">
        <v>47</v>
      </c>
      <c r="I62" s="17">
        <v>55</v>
      </c>
      <c r="J62" s="75" t="str">
        <f t="shared" si="5"/>
        <v xml:space="preserve"> </v>
      </c>
      <c r="K62" s="75" t="str">
        <f t="shared" si="6"/>
        <v xml:space="preserve"> </v>
      </c>
      <c r="L62" s="75" t="str">
        <f t="shared" si="7"/>
        <v xml:space="preserve"> </v>
      </c>
      <c r="M62" s="56"/>
      <c r="N62" s="52"/>
      <c r="O62" s="47">
        <f t="shared" si="9"/>
        <v>51</v>
      </c>
      <c r="P62" s="4"/>
    </row>
    <row r="63" spans="1:16" s="5" customFormat="1" ht="15.95" customHeight="1">
      <c r="A63" s="4">
        <v>54</v>
      </c>
      <c r="B63" s="70" t="s">
        <v>346</v>
      </c>
      <c r="C63" s="71" t="s">
        <v>347</v>
      </c>
      <c r="D63" s="72" t="s">
        <v>139</v>
      </c>
      <c r="E63" s="52" t="s">
        <v>378</v>
      </c>
      <c r="F63" s="20">
        <v>5.7</v>
      </c>
      <c r="G63" s="20">
        <v>7.7</v>
      </c>
      <c r="H63" s="17">
        <v>60</v>
      </c>
      <c r="I63" s="17">
        <v>62</v>
      </c>
      <c r="J63" s="75" t="str">
        <f t="shared" si="5"/>
        <v xml:space="preserve"> </v>
      </c>
      <c r="K63" s="75" t="str">
        <f t="shared" si="6"/>
        <v xml:space="preserve"> </v>
      </c>
      <c r="L63" s="75" t="str">
        <f t="shared" si="7"/>
        <v xml:space="preserve"> </v>
      </c>
      <c r="M63" s="53"/>
      <c r="N63" s="52"/>
      <c r="O63" s="47">
        <f t="shared" si="9"/>
        <v>61</v>
      </c>
      <c r="P63" s="4"/>
    </row>
    <row r="64" spans="1:16" s="5" customFormat="1" ht="15.95" customHeight="1">
      <c r="A64" s="4">
        <v>55</v>
      </c>
      <c r="B64" s="70" t="s">
        <v>348</v>
      </c>
      <c r="C64" s="71" t="s">
        <v>349</v>
      </c>
      <c r="D64" s="72" t="s">
        <v>139</v>
      </c>
      <c r="E64" s="52" t="s">
        <v>378</v>
      </c>
      <c r="F64" s="20">
        <v>6.1</v>
      </c>
      <c r="G64" s="20">
        <v>8.1999999999999993</v>
      </c>
      <c r="H64" s="17">
        <v>60</v>
      </c>
      <c r="I64" s="17">
        <v>55</v>
      </c>
      <c r="J64" s="75" t="str">
        <f>IF(AND(F64&gt;=9,H64&gt;=90),"HSXS",IF(AND(F64&gt;=8,H64&gt;=80),"HSG",IF(AND(F64&gt;=7,H64&gt;=70),"HSK"," ")))</f>
        <v xml:space="preserve"> </v>
      </c>
      <c r="K64" s="75" t="str">
        <f>IF(AND(G64&gt;=9,I64&gt;=90),"HSXS",IF(AND(G64&gt;=8,I64&gt;=80),"HSG",IF(AND(G64&gt;=7,I64&gt;=70),"HSK"," ")))</f>
        <v xml:space="preserve"> </v>
      </c>
      <c r="L64" s="75" t="str">
        <f>IF(AND(J64="HSXS",K64="HSXS"),"HSXS",IF(AND(J64="HSG",K64="HSG"),"HSG",IF(AND(J64="HSK",K64="HSK"),"HSK",IF(AND(J64="HSXS",K64="HSG"),"HSG",IF(AND(J64="HSG",K64="HSXS"),"HSG",IF(AND(J64="HSG",K64="HSK"),"HSK",IF(AND(J64="HSK",K64="HSG"),"HSK"," ")))))))</f>
        <v xml:space="preserve"> </v>
      </c>
      <c r="M64" s="60"/>
      <c r="N64" s="61"/>
      <c r="O64" s="47">
        <f t="shared" si="9"/>
        <v>57.5</v>
      </c>
      <c r="P64" s="4"/>
    </row>
    <row r="65" spans="1:16" s="5" customFormat="1" ht="15.95" customHeight="1">
      <c r="A65" s="4">
        <v>56</v>
      </c>
      <c r="B65" s="70" t="s">
        <v>4</v>
      </c>
      <c r="C65" s="71" t="s">
        <v>80</v>
      </c>
      <c r="D65" s="72" t="s">
        <v>5</v>
      </c>
      <c r="E65" s="52" t="s">
        <v>378</v>
      </c>
      <c r="F65" s="20">
        <v>5.9</v>
      </c>
      <c r="G65" s="20">
        <v>8.3000000000000007</v>
      </c>
      <c r="H65" s="17">
        <v>59</v>
      </c>
      <c r="I65" s="17">
        <v>55</v>
      </c>
      <c r="J65" s="75" t="str">
        <f t="shared" si="5"/>
        <v xml:space="preserve"> </v>
      </c>
      <c r="K65" s="75" t="str">
        <f t="shared" si="6"/>
        <v xml:space="preserve"> </v>
      </c>
      <c r="L65" s="75" t="str">
        <f t="shared" si="7"/>
        <v xml:space="preserve"> </v>
      </c>
      <c r="M65" s="56"/>
      <c r="N65" s="52"/>
      <c r="O65" s="47">
        <f t="shared" si="9"/>
        <v>57</v>
      </c>
      <c r="P65" s="4"/>
    </row>
    <row r="66" spans="1:16" s="5" customFormat="1" ht="15.95" customHeight="1">
      <c r="A66" s="4">
        <v>57</v>
      </c>
      <c r="B66" s="70" t="s">
        <v>6</v>
      </c>
      <c r="C66" s="71" t="s">
        <v>7</v>
      </c>
      <c r="D66" s="72" t="s">
        <v>303</v>
      </c>
      <c r="E66" s="52" t="s">
        <v>378</v>
      </c>
      <c r="F66" s="20">
        <v>4.7</v>
      </c>
      <c r="G66" s="20">
        <v>6</v>
      </c>
      <c r="H66" s="17">
        <v>52</v>
      </c>
      <c r="I66" s="17">
        <v>63</v>
      </c>
      <c r="J66" s="75" t="str">
        <f t="shared" si="5"/>
        <v xml:space="preserve"> </v>
      </c>
      <c r="K66" s="75" t="str">
        <f t="shared" si="6"/>
        <v xml:space="preserve"> </v>
      </c>
      <c r="L66" s="75" t="str">
        <f t="shared" si="7"/>
        <v xml:space="preserve"> </v>
      </c>
      <c r="M66" s="53"/>
      <c r="N66" s="52"/>
      <c r="O66" s="47">
        <f t="shared" si="9"/>
        <v>57.5</v>
      </c>
      <c r="P66" s="4"/>
    </row>
    <row r="67" spans="1:16" s="5" customFormat="1" ht="15.95" customHeight="1">
      <c r="A67" s="4">
        <v>58</v>
      </c>
      <c r="B67" s="70" t="s">
        <v>8</v>
      </c>
      <c r="C67" s="71" t="s">
        <v>9</v>
      </c>
      <c r="D67" s="72" t="s">
        <v>97</v>
      </c>
      <c r="E67" s="52" t="s">
        <v>378</v>
      </c>
      <c r="F67" s="20">
        <v>5.3</v>
      </c>
      <c r="G67" s="20">
        <v>7.2</v>
      </c>
      <c r="H67" s="17">
        <v>54</v>
      </c>
      <c r="I67" s="17">
        <v>54</v>
      </c>
      <c r="J67" s="75" t="str">
        <f t="shared" si="5"/>
        <v xml:space="preserve"> </v>
      </c>
      <c r="K67" s="75" t="str">
        <f t="shared" si="6"/>
        <v xml:space="preserve"> </v>
      </c>
      <c r="L67" s="75" t="str">
        <f t="shared" si="7"/>
        <v xml:space="preserve"> </v>
      </c>
      <c r="M67" s="53"/>
      <c r="N67" s="52"/>
      <c r="O67" s="47">
        <f t="shared" si="9"/>
        <v>54</v>
      </c>
      <c r="P67" s="4"/>
    </row>
    <row r="68" spans="1:16" s="5" customFormat="1" ht="15.95" customHeight="1">
      <c r="A68" s="4">
        <v>59</v>
      </c>
      <c r="B68" s="70" t="s">
        <v>11</v>
      </c>
      <c r="C68" s="71" t="s">
        <v>12</v>
      </c>
      <c r="D68" s="72" t="s">
        <v>352</v>
      </c>
      <c r="E68" s="52" t="s">
        <v>378</v>
      </c>
      <c r="F68" s="20">
        <v>6.2</v>
      </c>
      <c r="G68" s="20">
        <v>8</v>
      </c>
      <c r="H68" s="17">
        <v>63</v>
      </c>
      <c r="I68" s="17">
        <v>55</v>
      </c>
      <c r="J68" s="75" t="str">
        <f t="shared" si="5"/>
        <v xml:space="preserve"> </v>
      </c>
      <c r="K68" s="75" t="str">
        <f t="shared" si="6"/>
        <v xml:space="preserve"> </v>
      </c>
      <c r="L68" s="75" t="str">
        <f t="shared" si="7"/>
        <v xml:space="preserve"> </v>
      </c>
      <c r="M68" s="53"/>
      <c r="N68" s="52"/>
      <c r="O68" s="47">
        <f t="shared" si="9"/>
        <v>59</v>
      </c>
      <c r="P68" s="4"/>
    </row>
    <row r="69" spans="1:16" s="5" customFormat="1" ht="15.95" customHeight="1">
      <c r="A69" s="4">
        <v>60</v>
      </c>
      <c r="B69" s="70" t="s">
        <v>15</v>
      </c>
      <c r="C69" s="71" t="s">
        <v>16</v>
      </c>
      <c r="D69" s="72" t="s">
        <v>482</v>
      </c>
      <c r="E69" s="52" t="s">
        <v>378</v>
      </c>
      <c r="F69" s="20">
        <v>7.2</v>
      </c>
      <c r="G69" s="20">
        <v>7.1</v>
      </c>
      <c r="H69" s="17">
        <v>80</v>
      </c>
      <c r="I69" s="17">
        <v>70</v>
      </c>
      <c r="J69" s="75" t="str">
        <f t="shared" si="5"/>
        <v>HSK</v>
      </c>
      <c r="K69" s="79" t="str">
        <f t="shared" si="6"/>
        <v>HSK</v>
      </c>
      <c r="L69" s="79" t="str">
        <f t="shared" si="7"/>
        <v>HSK</v>
      </c>
      <c r="M69" s="44" t="s">
        <v>563</v>
      </c>
      <c r="N69" s="52"/>
      <c r="O69" s="47">
        <f t="shared" si="9"/>
        <v>75</v>
      </c>
      <c r="P69" s="4"/>
    </row>
    <row r="70" spans="1:16" s="5" customFormat="1" ht="15.95" customHeight="1">
      <c r="A70" s="4">
        <v>61</v>
      </c>
      <c r="B70" s="70" t="s">
        <v>176</v>
      </c>
      <c r="C70" s="71" t="s">
        <v>177</v>
      </c>
      <c r="D70" s="72" t="s">
        <v>353</v>
      </c>
      <c r="E70" s="52" t="s">
        <v>378</v>
      </c>
      <c r="F70" s="20">
        <v>6.5</v>
      </c>
      <c r="G70" s="20">
        <v>8.1</v>
      </c>
      <c r="H70" s="17">
        <v>61</v>
      </c>
      <c r="I70" s="17">
        <v>59</v>
      </c>
      <c r="J70" s="75" t="str">
        <f t="shared" si="5"/>
        <v xml:space="preserve"> </v>
      </c>
      <c r="K70" s="75" t="str">
        <f t="shared" si="6"/>
        <v xml:space="preserve"> </v>
      </c>
      <c r="L70" s="75" t="str">
        <f t="shared" si="7"/>
        <v xml:space="preserve"> </v>
      </c>
      <c r="M70" s="53"/>
      <c r="N70" s="52"/>
      <c r="O70" s="47">
        <f t="shared" si="9"/>
        <v>60</v>
      </c>
      <c r="P70" s="4"/>
    </row>
    <row r="71" spans="1:16" s="5" customFormat="1" ht="15.95" customHeight="1">
      <c r="A71" s="4">
        <v>62</v>
      </c>
      <c r="B71" s="70" t="s">
        <v>178</v>
      </c>
      <c r="C71" s="71" t="s">
        <v>179</v>
      </c>
      <c r="D71" s="72" t="s">
        <v>483</v>
      </c>
      <c r="E71" s="52" t="s">
        <v>378</v>
      </c>
      <c r="F71" s="20">
        <v>5.7</v>
      </c>
      <c r="G71" s="20">
        <v>8</v>
      </c>
      <c r="H71" s="17">
        <v>61</v>
      </c>
      <c r="I71" s="17">
        <v>55</v>
      </c>
      <c r="J71" s="75" t="str">
        <f t="shared" si="5"/>
        <v xml:space="preserve"> </v>
      </c>
      <c r="K71" s="75" t="str">
        <f t="shared" si="6"/>
        <v xml:space="preserve"> </v>
      </c>
      <c r="L71" s="75" t="str">
        <f t="shared" si="7"/>
        <v xml:space="preserve"> </v>
      </c>
      <c r="M71" s="54"/>
      <c r="N71" s="52"/>
      <c r="O71" s="47">
        <f t="shared" si="9"/>
        <v>58</v>
      </c>
      <c r="P71" s="4"/>
    </row>
    <row r="72" spans="1:16" s="5" customFormat="1" ht="15.95" customHeight="1">
      <c r="A72" s="4">
        <v>63</v>
      </c>
      <c r="B72" s="70" t="s">
        <v>180</v>
      </c>
      <c r="C72" s="71" t="s">
        <v>181</v>
      </c>
      <c r="D72" s="72" t="s">
        <v>388</v>
      </c>
      <c r="E72" s="52" t="s">
        <v>378</v>
      </c>
      <c r="F72" s="20">
        <v>5.7</v>
      </c>
      <c r="G72" s="20">
        <v>8.1</v>
      </c>
      <c r="H72" s="17">
        <v>73</v>
      </c>
      <c r="I72" s="17">
        <v>70</v>
      </c>
      <c r="J72" s="75" t="str">
        <f t="shared" ref="J72:J77" si="11">IF(AND(F72&gt;=9,H72&gt;=90),"HSXS",IF(AND(F72&gt;=8,H72&gt;=80),"HSG",IF(AND(F72&gt;=7,H72&gt;=70),"HSK"," ")))</f>
        <v xml:space="preserve"> </v>
      </c>
      <c r="K72" s="79" t="str">
        <f t="shared" ref="K72:K79" si="12">IF(AND(G72&gt;=9,I72&gt;=90),"HSXS",IF(AND(G72&gt;=8,I72&gt;=80),"HSG",IF(AND(G72&gt;=7,I72&gt;=70),"HSK"," ")))</f>
        <v>HSK</v>
      </c>
      <c r="L72" s="75" t="str">
        <f t="shared" ref="L72:L77" si="13">IF(AND(J72="HSXS",K72="HSXS"),"HSXS",IF(AND(J72="HSG",K72="HSG"),"HSG",IF(AND(J72="HSK",K72="HSK"),"HSK",IF(AND(J72="HSXS",K72="HSG"),"HSG",IF(AND(J72="HSG",K72="HSXS"),"HSG",IF(AND(J72="HSG",K72="HSK"),"HSK",IF(AND(J72="HSK",K72="HSG"),"HSK"," ")))))))</f>
        <v xml:space="preserve"> </v>
      </c>
      <c r="M72" s="44" t="s">
        <v>563</v>
      </c>
      <c r="N72" s="52"/>
      <c r="O72" s="47">
        <f t="shared" si="9"/>
        <v>71.5</v>
      </c>
      <c r="P72" s="4"/>
    </row>
    <row r="73" spans="1:16" s="5" customFormat="1" ht="15.95" customHeight="1">
      <c r="A73" s="4">
        <v>64</v>
      </c>
      <c r="B73" s="70" t="s">
        <v>184</v>
      </c>
      <c r="C73" s="71" t="s">
        <v>185</v>
      </c>
      <c r="D73" s="72" t="s">
        <v>414</v>
      </c>
      <c r="E73" s="52" t="s">
        <v>378</v>
      </c>
      <c r="F73" s="20">
        <v>6</v>
      </c>
      <c r="G73" s="20">
        <v>8.1</v>
      </c>
      <c r="H73" s="17">
        <v>67</v>
      </c>
      <c r="I73" s="17">
        <v>55</v>
      </c>
      <c r="J73" s="75" t="str">
        <f t="shared" si="11"/>
        <v xml:space="preserve"> </v>
      </c>
      <c r="K73" s="75" t="str">
        <f t="shared" si="12"/>
        <v xml:space="preserve"> </v>
      </c>
      <c r="L73" s="75" t="str">
        <f t="shared" si="13"/>
        <v xml:space="preserve"> </v>
      </c>
      <c r="M73" s="53"/>
      <c r="N73" s="52"/>
      <c r="O73" s="47">
        <f t="shared" si="9"/>
        <v>61</v>
      </c>
      <c r="P73" s="4"/>
    </row>
    <row r="74" spans="1:16" s="5" customFormat="1" ht="15.95" customHeight="1">
      <c r="A74" s="4">
        <v>65</v>
      </c>
      <c r="B74" s="70" t="s">
        <v>186</v>
      </c>
      <c r="C74" s="71" t="s">
        <v>481</v>
      </c>
      <c r="D74" s="72" t="s">
        <v>104</v>
      </c>
      <c r="E74" s="52" t="s">
        <v>378</v>
      </c>
      <c r="F74" s="20">
        <v>4.7</v>
      </c>
      <c r="G74" s="20">
        <v>6.3</v>
      </c>
      <c r="H74" s="17">
        <v>66</v>
      </c>
      <c r="I74" s="17">
        <v>67</v>
      </c>
      <c r="J74" s="75" t="str">
        <f t="shared" si="11"/>
        <v xml:space="preserve"> </v>
      </c>
      <c r="K74" s="75" t="str">
        <f t="shared" si="12"/>
        <v xml:space="preserve"> </v>
      </c>
      <c r="L74" s="75" t="str">
        <f t="shared" si="13"/>
        <v xml:space="preserve"> </v>
      </c>
      <c r="M74" s="53"/>
      <c r="N74" s="52"/>
      <c r="O74" s="47">
        <f t="shared" si="9"/>
        <v>66.5</v>
      </c>
      <c r="P74" s="4"/>
    </row>
    <row r="75" spans="1:16" s="5" customFormat="1" ht="15.95" customHeight="1">
      <c r="A75" s="4">
        <v>66</v>
      </c>
      <c r="B75" s="70" t="s">
        <v>187</v>
      </c>
      <c r="C75" s="71" t="s">
        <v>188</v>
      </c>
      <c r="D75" s="72" t="s">
        <v>101</v>
      </c>
      <c r="E75" s="52" t="s">
        <v>378</v>
      </c>
      <c r="F75" s="20">
        <v>5.2</v>
      </c>
      <c r="G75" s="20">
        <v>5.6</v>
      </c>
      <c r="H75" s="17">
        <v>54</v>
      </c>
      <c r="I75" s="17">
        <v>62</v>
      </c>
      <c r="J75" s="75" t="str">
        <f t="shared" si="11"/>
        <v xml:space="preserve"> </v>
      </c>
      <c r="K75" s="75" t="str">
        <f t="shared" si="12"/>
        <v xml:space="preserve"> </v>
      </c>
      <c r="L75" s="75" t="str">
        <f t="shared" si="13"/>
        <v xml:space="preserve"> </v>
      </c>
      <c r="M75" s="60"/>
      <c r="N75" s="52"/>
      <c r="O75" s="47">
        <f t="shared" si="9"/>
        <v>58</v>
      </c>
      <c r="P75" s="4"/>
    </row>
    <row r="76" spans="1:16" s="5" customFormat="1" ht="15.95" customHeight="1">
      <c r="A76" s="4">
        <v>67</v>
      </c>
      <c r="B76" s="70" t="s">
        <v>191</v>
      </c>
      <c r="C76" s="71" t="s">
        <v>192</v>
      </c>
      <c r="D76" s="72" t="s">
        <v>37</v>
      </c>
      <c r="E76" s="52" t="s">
        <v>378</v>
      </c>
      <c r="F76" s="20">
        <v>5.6</v>
      </c>
      <c r="G76" s="20">
        <v>8.3000000000000007</v>
      </c>
      <c r="H76" s="17">
        <v>53</v>
      </c>
      <c r="I76" s="17">
        <v>55</v>
      </c>
      <c r="J76" s="75" t="str">
        <f t="shared" si="11"/>
        <v xml:space="preserve"> </v>
      </c>
      <c r="K76" s="75" t="str">
        <f t="shared" si="12"/>
        <v xml:space="preserve"> </v>
      </c>
      <c r="L76" s="75" t="str">
        <f t="shared" si="13"/>
        <v xml:space="preserve"> </v>
      </c>
      <c r="M76" s="53"/>
      <c r="N76" s="52"/>
      <c r="O76" s="47">
        <f t="shared" si="9"/>
        <v>54</v>
      </c>
      <c r="P76" s="4"/>
    </row>
    <row r="77" spans="1:16" s="5" customFormat="1" ht="15.95" customHeight="1">
      <c r="A77" s="4">
        <v>68</v>
      </c>
      <c r="B77" s="70" t="s">
        <v>289</v>
      </c>
      <c r="C77" s="71" t="s">
        <v>290</v>
      </c>
      <c r="D77" s="72" t="s">
        <v>122</v>
      </c>
      <c r="E77" s="52" t="s">
        <v>378</v>
      </c>
      <c r="F77" s="20">
        <v>7.6</v>
      </c>
      <c r="G77" s="20">
        <v>7.4</v>
      </c>
      <c r="H77" s="17">
        <v>64</v>
      </c>
      <c r="I77" s="17">
        <v>53</v>
      </c>
      <c r="J77" s="75" t="str">
        <f t="shared" si="11"/>
        <v xml:space="preserve"> </v>
      </c>
      <c r="K77" s="75" t="str">
        <f t="shared" si="12"/>
        <v xml:space="preserve"> </v>
      </c>
      <c r="L77" s="75" t="str">
        <f t="shared" si="13"/>
        <v xml:space="preserve"> </v>
      </c>
      <c r="M77" s="6"/>
      <c r="N77" s="61"/>
      <c r="O77" s="47">
        <f t="shared" si="9"/>
        <v>58.5</v>
      </c>
      <c r="P77" s="4"/>
    </row>
    <row r="78" spans="1:16" s="5" customFormat="1" ht="15.95" customHeight="1">
      <c r="A78" s="4">
        <v>69</v>
      </c>
      <c r="B78" s="70" t="s">
        <v>291</v>
      </c>
      <c r="C78" s="71" t="s">
        <v>344</v>
      </c>
      <c r="D78" s="72" t="s">
        <v>292</v>
      </c>
      <c r="E78" s="52" t="s">
        <v>378</v>
      </c>
      <c r="F78" s="20">
        <v>3.5</v>
      </c>
      <c r="G78" s="20">
        <v>7.2</v>
      </c>
      <c r="H78" s="17">
        <v>54</v>
      </c>
      <c r="I78" s="17">
        <v>64</v>
      </c>
      <c r="J78" s="75" t="str">
        <f t="shared" ref="J78:J79" si="14">IF(AND(F78&gt;=9,H78&gt;=90),"HSXS",IF(AND(F78&gt;=8,H78&gt;=80),"HSG",IF(AND(F78&gt;=7,H78&gt;=70),"HSK"," ")))</f>
        <v xml:space="preserve"> </v>
      </c>
      <c r="K78" s="75" t="str">
        <f t="shared" si="12"/>
        <v xml:space="preserve"> </v>
      </c>
      <c r="L78" s="75" t="str">
        <f t="shared" ref="L78:L79" si="15">IF(AND(J78="HSXS",K78="HSXS"),"HSXS",IF(AND(J78="HSG",K78="HSG"),"HSG",IF(AND(J78="HSK",K78="HSK"),"HSK",IF(AND(J78="HSXS",K78="HSG"),"HSG",IF(AND(J78="HSG",K78="HSXS"),"HSG",IF(AND(J78="HSG",K78="HSK"),"HSK",IF(AND(J78="HSK",K78="HSG"),"HSK"," ")))))))</f>
        <v xml:space="preserve"> </v>
      </c>
      <c r="M78" s="6"/>
      <c r="N78" s="52" t="s">
        <v>90</v>
      </c>
      <c r="O78" s="47">
        <f t="shared" si="9"/>
        <v>59</v>
      </c>
      <c r="P78" s="4"/>
    </row>
    <row r="79" spans="1:16" s="5" customFormat="1" ht="15.95" customHeight="1">
      <c r="A79" s="4">
        <v>70</v>
      </c>
      <c r="B79" s="70" t="s">
        <v>517</v>
      </c>
      <c r="C79" s="71" t="s">
        <v>311</v>
      </c>
      <c r="D79" s="72" t="s">
        <v>312</v>
      </c>
      <c r="E79" s="52" t="s">
        <v>378</v>
      </c>
      <c r="F79" s="20">
        <v>1.9</v>
      </c>
      <c r="G79" s="20">
        <v>5.3</v>
      </c>
      <c r="H79" s="17">
        <v>19</v>
      </c>
      <c r="I79" s="17">
        <v>62</v>
      </c>
      <c r="J79" s="75" t="str">
        <f t="shared" si="14"/>
        <v xml:space="preserve"> </v>
      </c>
      <c r="K79" s="75" t="str">
        <f t="shared" si="12"/>
        <v xml:space="preserve"> </v>
      </c>
      <c r="L79" s="75" t="str">
        <f t="shared" si="15"/>
        <v xml:space="preserve"> </v>
      </c>
      <c r="M79" s="6"/>
      <c r="N79" s="61"/>
      <c r="O79" s="47">
        <f t="shared" si="9"/>
        <v>40.5</v>
      </c>
      <c r="P79" s="4"/>
    </row>
    <row r="80" spans="1:16" s="5" customFormat="1" ht="20.100000000000001" customHeight="1">
      <c r="A80" s="109" t="s">
        <v>279</v>
      </c>
      <c r="B80" s="110"/>
      <c r="C80" s="111"/>
      <c r="D80" s="32">
        <f>A79</f>
        <v>70</v>
      </c>
      <c r="E80" s="112" t="s">
        <v>156</v>
      </c>
      <c r="F80" s="113"/>
      <c r="G80" s="113"/>
      <c r="H80" s="113"/>
      <c r="I80" s="113"/>
      <c r="J80" s="113"/>
      <c r="K80" s="113"/>
      <c r="L80" s="113"/>
      <c r="M80" s="114"/>
      <c r="N80" s="35"/>
      <c r="O80" s="16"/>
      <c r="P80" s="37"/>
    </row>
    <row r="81" spans="1:16" ht="18" customHeight="1">
      <c r="A81" s="7"/>
      <c r="B81" s="7"/>
      <c r="C81" s="7"/>
      <c r="D81" s="7"/>
      <c r="E81" s="7"/>
      <c r="F81" s="39"/>
      <c r="G81" s="7"/>
      <c r="H81" s="7"/>
      <c r="I81" s="7"/>
      <c r="M81" s="24"/>
    </row>
    <row r="82" spans="1:16" ht="18" customHeight="1">
      <c r="A82" s="107" t="s">
        <v>153</v>
      </c>
      <c r="B82" s="107"/>
      <c r="C82" s="107"/>
      <c r="D82" s="107"/>
      <c r="E82" s="107"/>
      <c r="F82" s="40"/>
      <c r="J82" s="107" t="s">
        <v>155</v>
      </c>
      <c r="K82" s="107"/>
      <c r="L82" s="107"/>
      <c r="M82" s="107"/>
      <c r="N82" s="3"/>
    </row>
    <row r="83" spans="1:16" ht="18" customHeight="1">
      <c r="F83" s="40"/>
      <c r="J83" s="3"/>
      <c r="K83" s="3"/>
      <c r="M83" s="3"/>
      <c r="N83" s="3"/>
    </row>
    <row r="84" spans="1:16" ht="18" customHeight="1">
      <c r="F84" s="40"/>
      <c r="J84" s="3"/>
      <c r="K84" s="3"/>
      <c r="M84" s="3"/>
      <c r="N84" s="3"/>
    </row>
    <row r="85" spans="1:16" ht="18" customHeight="1">
      <c r="F85" s="40"/>
      <c r="J85" s="3"/>
      <c r="K85" s="3"/>
      <c r="M85" s="3"/>
      <c r="N85" s="3"/>
    </row>
    <row r="86" spans="1:16" ht="18" customHeight="1">
      <c r="F86" s="40"/>
      <c r="J86" s="3"/>
      <c r="K86" s="3"/>
      <c r="M86" s="3"/>
      <c r="N86" s="3"/>
    </row>
    <row r="87" spans="1:16" ht="18" customHeight="1">
      <c r="A87" s="108" t="s">
        <v>552</v>
      </c>
      <c r="B87" s="108"/>
      <c r="C87" s="108"/>
      <c r="D87" s="108"/>
      <c r="E87" s="108"/>
      <c r="F87" s="41"/>
      <c r="G87" s="8"/>
      <c r="H87" s="8"/>
      <c r="I87" s="8"/>
      <c r="J87" s="108" t="s">
        <v>222</v>
      </c>
      <c r="K87" s="108"/>
      <c r="L87" s="108"/>
      <c r="M87" s="108"/>
      <c r="N87" s="3"/>
    </row>
    <row r="88" spans="1:16" ht="18" customHeight="1">
      <c r="A88" s="29" t="s">
        <v>281</v>
      </c>
      <c r="B88" s="29"/>
      <c r="C88" s="29"/>
      <c r="D88" s="29"/>
      <c r="F88" s="40"/>
      <c r="G88" s="10"/>
      <c r="H88" s="10"/>
      <c r="I88" s="10"/>
      <c r="J88" s="12"/>
      <c r="K88" s="12"/>
    </row>
    <row r="89" spans="1:16" ht="18" customHeight="1">
      <c r="A89" s="29" t="s">
        <v>282</v>
      </c>
      <c r="B89" s="29"/>
      <c r="C89" s="29"/>
      <c r="D89" s="3">
        <v>70</v>
      </c>
      <c r="F89" s="40"/>
      <c r="G89" s="10"/>
      <c r="H89" s="10"/>
      <c r="I89" s="10"/>
      <c r="J89" s="12"/>
      <c r="K89" s="12"/>
    </row>
    <row r="90" spans="1:16" ht="18" customHeight="1">
      <c r="B90" s="57"/>
      <c r="C90" s="59" t="s">
        <v>84</v>
      </c>
      <c r="D90" s="57"/>
      <c r="E90" s="57"/>
      <c r="F90" s="41"/>
      <c r="G90" s="8"/>
      <c r="H90" s="8"/>
      <c r="I90" s="8"/>
      <c r="J90" s="57"/>
      <c r="K90" s="57"/>
      <c r="L90" s="57"/>
      <c r="M90" s="57"/>
      <c r="N90" s="3"/>
    </row>
    <row r="91" spans="1:16" s="5" customFormat="1" ht="15.95" customHeight="1">
      <c r="A91" s="4">
        <v>1</v>
      </c>
      <c r="B91" s="70" t="s">
        <v>140</v>
      </c>
      <c r="C91" s="71" t="s">
        <v>299</v>
      </c>
      <c r="D91" s="72" t="s">
        <v>300</v>
      </c>
      <c r="E91" s="52" t="s">
        <v>223</v>
      </c>
      <c r="F91" s="20">
        <v>1.4</v>
      </c>
      <c r="G91" s="73"/>
      <c r="H91" s="17">
        <v>28</v>
      </c>
      <c r="I91" s="45"/>
      <c r="J91" s="75" t="str">
        <f t="shared" ref="J91:J107" si="16">IF(AND(F91&gt;=9,H91&gt;=90),"HSXS",IF(AND(F91&gt;=8,H91&gt;=80),"HSG",IF(AND(F91&gt;=7,H91&gt;=70),"HSK"," ")))</f>
        <v xml:space="preserve"> </v>
      </c>
      <c r="K91" s="75" t="str">
        <f t="shared" ref="K91:K107" si="17">IF(AND(G91&gt;=9,I91&gt;=90),"HSXS",IF(AND(G91&gt;=8,I91&gt;=80),"HSG",IF(AND(G91&gt;=7,I91&gt;=70),"HSK"," ")))</f>
        <v xml:space="preserve"> </v>
      </c>
      <c r="L91" s="75" t="str">
        <f t="shared" ref="L91:L107" si="18">IF(AND(J91="HSXS",K91="HSXS"),"HSXS",IF(AND(J91="HSG",K91="HSG"),"HSG",IF(AND(J91="HSK",K91="HSK"),"HSK",IF(AND(J91="HSXS",K91="HSG"),"HSG",IF(AND(J91="HSG",K91="HSXS"),"HSG",IF(AND(J91="HSG",K91="HSK"),"HSK",IF(AND(J91="HSK",K91="HSG"),"HSK"," ")))))))</f>
        <v xml:space="preserve"> </v>
      </c>
      <c r="M91" s="53" t="s">
        <v>558</v>
      </c>
      <c r="N91" s="9"/>
      <c r="O91" s="47">
        <f t="shared" ref="O91:O107" si="19">SUM(H91:I91)/2</f>
        <v>14</v>
      </c>
      <c r="P91" s="4"/>
    </row>
    <row r="92" spans="1:16" s="5" customFormat="1" ht="15.95" customHeight="1">
      <c r="A92" s="4">
        <v>2</v>
      </c>
      <c r="B92" s="70" t="s">
        <v>301</v>
      </c>
      <c r="C92" s="71" t="s">
        <v>302</v>
      </c>
      <c r="D92" s="72" t="s">
        <v>303</v>
      </c>
      <c r="E92" s="52" t="s">
        <v>223</v>
      </c>
      <c r="F92" s="20">
        <v>0.7</v>
      </c>
      <c r="G92" s="73"/>
      <c r="H92" s="17">
        <v>21</v>
      </c>
      <c r="I92" s="45"/>
      <c r="J92" s="75" t="str">
        <f t="shared" si="16"/>
        <v xml:space="preserve"> </v>
      </c>
      <c r="K92" s="75" t="str">
        <f t="shared" si="17"/>
        <v xml:space="preserve"> </v>
      </c>
      <c r="L92" s="75" t="str">
        <f t="shared" si="18"/>
        <v xml:space="preserve"> </v>
      </c>
      <c r="M92" s="53" t="s">
        <v>558</v>
      </c>
      <c r="N92" s="9"/>
      <c r="O92" s="47">
        <f t="shared" si="19"/>
        <v>10.5</v>
      </c>
      <c r="P92" s="4"/>
    </row>
    <row r="93" spans="1:16" s="5" customFormat="1" ht="15.95" customHeight="1">
      <c r="A93" s="4">
        <v>3</v>
      </c>
      <c r="B93" s="70" t="s">
        <v>239</v>
      </c>
      <c r="C93" s="71" t="s">
        <v>490</v>
      </c>
      <c r="D93" s="72" t="s">
        <v>240</v>
      </c>
      <c r="E93" s="52" t="s">
        <v>223</v>
      </c>
      <c r="F93" s="20">
        <v>0.2</v>
      </c>
      <c r="G93" s="73"/>
      <c r="H93" s="17">
        <v>17</v>
      </c>
      <c r="I93" s="45"/>
      <c r="J93" s="75" t="str">
        <f t="shared" si="16"/>
        <v xml:space="preserve"> </v>
      </c>
      <c r="K93" s="75" t="str">
        <f t="shared" si="17"/>
        <v xml:space="preserve"> </v>
      </c>
      <c r="L93" s="75" t="str">
        <f t="shared" si="18"/>
        <v xml:space="preserve"> </v>
      </c>
      <c r="M93" s="53" t="s">
        <v>561</v>
      </c>
      <c r="N93" s="9"/>
      <c r="O93" s="47">
        <f t="shared" si="19"/>
        <v>8.5</v>
      </c>
      <c r="P93" s="4"/>
    </row>
    <row r="94" spans="1:16" s="5" customFormat="1" ht="15.95" customHeight="1">
      <c r="A94" s="4">
        <v>4</v>
      </c>
      <c r="B94" s="70" t="s">
        <v>241</v>
      </c>
      <c r="C94" s="71" t="s">
        <v>242</v>
      </c>
      <c r="D94" s="72" t="s">
        <v>240</v>
      </c>
      <c r="E94" s="52" t="s">
        <v>223</v>
      </c>
      <c r="F94" s="20">
        <v>1.7</v>
      </c>
      <c r="G94" s="73"/>
      <c r="H94" s="17">
        <v>24</v>
      </c>
      <c r="I94" s="45"/>
      <c r="J94" s="75" t="str">
        <f t="shared" si="16"/>
        <v xml:space="preserve"> </v>
      </c>
      <c r="K94" s="75" t="str">
        <f t="shared" si="17"/>
        <v xml:space="preserve"> </v>
      </c>
      <c r="L94" s="75" t="str">
        <f t="shared" si="18"/>
        <v xml:space="preserve"> </v>
      </c>
      <c r="M94" s="53" t="s">
        <v>558</v>
      </c>
      <c r="N94" s="17"/>
      <c r="O94" s="47">
        <f t="shared" si="19"/>
        <v>12</v>
      </c>
      <c r="P94" s="4"/>
    </row>
    <row r="95" spans="1:16" s="5" customFormat="1" ht="15.95" customHeight="1">
      <c r="A95" s="4">
        <v>5</v>
      </c>
      <c r="B95" s="70" t="s">
        <v>360</v>
      </c>
      <c r="C95" s="71" t="s">
        <v>361</v>
      </c>
      <c r="D95" s="72" t="s">
        <v>362</v>
      </c>
      <c r="E95" s="52" t="s">
        <v>223</v>
      </c>
      <c r="F95" s="20">
        <v>0.2</v>
      </c>
      <c r="G95" s="73"/>
      <c r="H95" s="17">
        <v>15</v>
      </c>
      <c r="I95" s="45"/>
      <c r="J95" s="75" t="str">
        <f t="shared" si="16"/>
        <v xml:space="preserve"> </v>
      </c>
      <c r="K95" s="75" t="str">
        <f t="shared" si="17"/>
        <v xml:space="preserve"> </v>
      </c>
      <c r="L95" s="75" t="str">
        <f t="shared" si="18"/>
        <v xml:space="preserve"> </v>
      </c>
      <c r="M95" s="53" t="s">
        <v>558</v>
      </c>
      <c r="N95" s="17"/>
      <c r="O95" s="47">
        <f t="shared" si="19"/>
        <v>7.5</v>
      </c>
      <c r="P95" s="4"/>
    </row>
    <row r="96" spans="1:16" s="5" customFormat="1" ht="15.95" customHeight="1">
      <c r="A96" s="4">
        <v>6</v>
      </c>
      <c r="B96" s="70" t="s">
        <v>373</v>
      </c>
      <c r="C96" s="71" t="s">
        <v>374</v>
      </c>
      <c r="D96" s="72" t="s">
        <v>375</v>
      </c>
      <c r="E96" s="52" t="s">
        <v>223</v>
      </c>
      <c r="F96" s="20">
        <v>0.6</v>
      </c>
      <c r="G96" s="73"/>
      <c r="H96" s="17">
        <v>20</v>
      </c>
      <c r="I96" s="45"/>
      <c r="J96" s="75" t="str">
        <f t="shared" si="16"/>
        <v xml:space="preserve"> </v>
      </c>
      <c r="K96" s="75" t="str">
        <f t="shared" si="17"/>
        <v xml:space="preserve"> </v>
      </c>
      <c r="L96" s="75" t="str">
        <f t="shared" si="18"/>
        <v xml:space="preserve"> </v>
      </c>
      <c r="M96" s="53" t="s">
        <v>558</v>
      </c>
      <c r="N96" s="17"/>
      <c r="O96" s="47">
        <f t="shared" si="19"/>
        <v>10</v>
      </c>
      <c r="P96" s="4"/>
    </row>
    <row r="97" spans="1:16" s="5" customFormat="1" ht="15.95" customHeight="1">
      <c r="A97" s="4">
        <v>7</v>
      </c>
      <c r="B97" s="70" t="s">
        <v>405</v>
      </c>
      <c r="C97" s="71" t="s">
        <v>406</v>
      </c>
      <c r="D97" s="72" t="s">
        <v>407</v>
      </c>
      <c r="E97" s="52" t="s">
        <v>223</v>
      </c>
      <c r="F97" s="20">
        <v>0.4</v>
      </c>
      <c r="G97" s="73"/>
      <c r="H97" s="17">
        <v>15</v>
      </c>
      <c r="I97" s="45"/>
      <c r="J97" s="75" t="str">
        <f t="shared" si="16"/>
        <v xml:space="preserve"> </v>
      </c>
      <c r="K97" s="75" t="str">
        <f t="shared" si="17"/>
        <v xml:space="preserve"> </v>
      </c>
      <c r="L97" s="75" t="str">
        <f t="shared" si="18"/>
        <v xml:space="preserve"> </v>
      </c>
      <c r="M97" s="53" t="s">
        <v>558</v>
      </c>
      <c r="N97" s="17"/>
      <c r="O97" s="47">
        <f t="shared" si="19"/>
        <v>7.5</v>
      </c>
      <c r="P97" s="4"/>
    </row>
    <row r="98" spans="1:16" s="5" customFormat="1" ht="15.95" customHeight="1">
      <c r="A98" s="4">
        <v>8</v>
      </c>
      <c r="B98" s="70" t="s">
        <v>413</v>
      </c>
      <c r="C98" s="71" t="s">
        <v>401</v>
      </c>
      <c r="D98" s="72" t="s">
        <v>414</v>
      </c>
      <c r="E98" s="52" t="s">
        <v>223</v>
      </c>
      <c r="F98" s="20">
        <v>1.1000000000000001</v>
      </c>
      <c r="G98" s="73"/>
      <c r="H98" s="17">
        <v>20</v>
      </c>
      <c r="I98" s="45"/>
      <c r="J98" s="75" t="str">
        <f t="shared" si="16"/>
        <v xml:space="preserve"> </v>
      </c>
      <c r="K98" s="75" t="str">
        <f t="shared" si="17"/>
        <v xml:space="preserve"> </v>
      </c>
      <c r="L98" s="75" t="str">
        <f t="shared" si="18"/>
        <v xml:space="preserve"> </v>
      </c>
      <c r="M98" s="53" t="s">
        <v>558</v>
      </c>
      <c r="N98" s="17"/>
      <c r="O98" s="47">
        <f t="shared" si="19"/>
        <v>10</v>
      </c>
      <c r="P98" s="4"/>
    </row>
    <row r="99" spans="1:16" s="5" customFormat="1" ht="15.95" customHeight="1">
      <c r="A99" s="4">
        <v>9</v>
      </c>
      <c r="B99" s="70" t="s">
        <v>35</v>
      </c>
      <c r="C99" s="71" t="s">
        <v>36</v>
      </c>
      <c r="D99" s="72" t="s">
        <v>37</v>
      </c>
      <c r="E99" s="52" t="s">
        <v>223</v>
      </c>
      <c r="F99" s="20">
        <v>0.5</v>
      </c>
      <c r="G99" s="73"/>
      <c r="H99" s="17">
        <v>15</v>
      </c>
      <c r="I99" s="45"/>
      <c r="J99" s="75" t="str">
        <f t="shared" si="16"/>
        <v xml:space="preserve"> </v>
      </c>
      <c r="K99" s="75" t="str">
        <f t="shared" si="17"/>
        <v xml:space="preserve"> </v>
      </c>
      <c r="L99" s="75" t="str">
        <f t="shared" si="18"/>
        <v xml:space="preserve"> </v>
      </c>
      <c r="M99" s="53" t="s">
        <v>558</v>
      </c>
      <c r="N99" s="17"/>
      <c r="O99" s="47">
        <f t="shared" si="19"/>
        <v>7.5</v>
      </c>
      <c r="P99" s="4"/>
    </row>
    <row r="100" spans="1:16" s="5" customFormat="1" ht="15.95" customHeight="1">
      <c r="A100" s="4">
        <v>10</v>
      </c>
      <c r="B100" s="70" t="s">
        <v>38</v>
      </c>
      <c r="C100" s="71" t="s">
        <v>39</v>
      </c>
      <c r="D100" s="72" t="s">
        <v>487</v>
      </c>
      <c r="E100" s="52" t="s">
        <v>223</v>
      </c>
      <c r="F100" s="20">
        <v>1.1000000000000001</v>
      </c>
      <c r="G100" s="73"/>
      <c r="H100" s="17">
        <v>15</v>
      </c>
      <c r="I100" s="45"/>
      <c r="J100" s="75" t="str">
        <f t="shared" si="16"/>
        <v xml:space="preserve"> </v>
      </c>
      <c r="K100" s="75" t="str">
        <f t="shared" si="17"/>
        <v xml:space="preserve"> </v>
      </c>
      <c r="L100" s="75" t="str">
        <f t="shared" si="18"/>
        <v xml:space="preserve"> </v>
      </c>
      <c r="M100" s="53" t="s">
        <v>558</v>
      </c>
      <c r="N100" s="17"/>
      <c r="O100" s="47">
        <f t="shared" si="19"/>
        <v>7.5</v>
      </c>
      <c r="P100" s="4"/>
    </row>
    <row r="101" spans="1:16" s="5" customFormat="1" ht="15.95" customHeight="1">
      <c r="A101" s="4">
        <v>11</v>
      </c>
      <c r="B101" s="70" t="s">
        <v>421</v>
      </c>
      <c r="C101" s="71" t="s">
        <v>422</v>
      </c>
      <c r="D101" s="72" t="s">
        <v>423</v>
      </c>
      <c r="E101" s="52" t="s">
        <v>32</v>
      </c>
      <c r="F101" s="20">
        <v>0.2</v>
      </c>
      <c r="G101" s="73"/>
      <c r="H101" s="17">
        <v>0</v>
      </c>
      <c r="I101" s="45"/>
      <c r="J101" s="75" t="str">
        <f t="shared" si="16"/>
        <v xml:space="preserve"> </v>
      </c>
      <c r="K101" s="75" t="str">
        <f t="shared" si="17"/>
        <v xml:space="preserve"> </v>
      </c>
      <c r="L101" s="75" t="str">
        <f t="shared" si="18"/>
        <v xml:space="preserve"> </v>
      </c>
      <c r="M101" s="53" t="s">
        <v>562</v>
      </c>
      <c r="N101" s="62" t="s">
        <v>90</v>
      </c>
      <c r="O101" s="47">
        <f t="shared" si="19"/>
        <v>0</v>
      </c>
      <c r="P101" s="4"/>
    </row>
    <row r="102" spans="1:16" s="5" customFormat="1" ht="15.95" customHeight="1">
      <c r="A102" s="4">
        <v>12</v>
      </c>
      <c r="B102" s="70" t="s">
        <v>518</v>
      </c>
      <c r="C102" s="71" t="s">
        <v>519</v>
      </c>
      <c r="D102" s="72" t="s">
        <v>402</v>
      </c>
      <c r="E102" s="52" t="s">
        <v>32</v>
      </c>
      <c r="F102" s="20">
        <v>2.8</v>
      </c>
      <c r="G102" s="73"/>
      <c r="H102" s="17">
        <v>52</v>
      </c>
      <c r="I102" s="45"/>
      <c r="J102" s="75" t="str">
        <f t="shared" si="16"/>
        <v xml:space="preserve"> </v>
      </c>
      <c r="K102" s="75" t="str">
        <f t="shared" si="17"/>
        <v xml:space="preserve"> </v>
      </c>
      <c r="L102" s="75" t="str">
        <f t="shared" si="18"/>
        <v xml:space="preserve"> </v>
      </c>
      <c r="M102" s="53" t="s">
        <v>557</v>
      </c>
      <c r="N102" s="62"/>
      <c r="O102" s="47">
        <f t="shared" si="19"/>
        <v>26</v>
      </c>
      <c r="P102" s="4"/>
    </row>
    <row r="103" spans="1:16" s="5" customFormat="1" ht="15.95" customHeight="1">
      <c r="A103" s="4">
        <v>13</v>
      </c>
      <c r="B103" s="70" t="s">
        <v>316</v>
      </c>
      <c r="C103" s="71" t="s">
        <v>317</v>
      </c>
      <c r="D103" s="72" t="s">
        <v>318</v>
      </c>
      <c r="E103" s="52" t="s">
        <v>32</v>
      </c>
      <c r="F103" s="20">
        <v>0.3</v>
      </c>
      <c r="G103" s="73"/>
      <c r="H103" s="17">
        <v>0</v>
      </c>
      <c r="I103" s="45"/>
      <c r="J103" s="75" t="str">
        <f t="shared" si="16"/>
        <v xml:space="preserve"> </v>
      </c>
      <c r="K103" s="75" t="str">
        <f t="shared" si="17"/>
        <v xml:space="preserve"> </v>
      </c>
      <c r="L103" s="75" t="str">
        <f t="shared" si="18"/>
        <v xml:space="preserve"> </v>
      </c>
      <c r="M103" s="53" t="s">
        <v>560</v>
      </c>
      <c r="N103" s="62" t="s">
        <v>90</v>
      </c>
      <c r="O103" s="47">
        <f t="shared" si="19"/>
        <v>0</v>
      </c>
      <c r="P103" s="4"/>
    </row>
    <row r="104" spans="1:16" s="5" customFormat="1" ht="15.95" customHeight="1">
      <c r="A104" s="4">
        <v>14</v>
      </c>
      <c r="B104" s="70" t="s">
        <v>319</v>
      </c>
      <c r="C104" s="71" t="s">
        <v>320</v>
      </c>
      <c r="D104" s="72" t="s">
        <v>321</v>
      </c>
      <c r="E104" s="52" t="s">
        <v>32</v>
      </c>
      <c r="F104" s="20">
        <v>0.2</v>
      </c>
      <c r="G104" s="73"/>
      <c r="H104" s="17">
        <v>0</v>
      </c>
      <c r="I104" s="45"/>
      <c r="J104" s="75" t="str">
        <f t="shared" si="16"/>
        <v xml:space="preserve"> </v>
      </c>
      <c r="K104" s="75" t="str">
        <f t="shared" si="17"/>
        <v xml:space="preserve"> </v>
      </c>
      <c r="L104" s="75" t="str">
        <f t="shared" si="18"/>
        <v xml:space="preserve"> </v>
      </c>
      <c r="M104" s="53" t="s">
        <v>555</v>
      </c>
      <c r="N104" s="62" t="s">
        <v>90</v>
      </c>
      <c r="O104" s="47">
        <f t="shared" si="19"/>
        <v>0</v>
      </c>
      <c r="P104" s="4"/>
    </row>
    <row r="105" spans="1:16" s="5" customFormat="1" ht="15.95" customHeight="1">
      <c r="A105" s="4">
        <v>15</v>
      </c>
      <c r="B105" s="70" t="s">
        <v>13</v>
      </c>
      <c r="C105" s="71" t="s">
        <v>14</v>
      </c>
      <c r="D105" s="72" t="s">
        <v>352</v>
      </c>
      <c r="E105" s="52" t="s">
        <v>378</v>
      </c>
      <c r="F105" s="20">
        <v>0.1</v>
      </c>
      <c r="G105" s="73"/>
      <c r="H105" s="17">
        <v>0</v>
      </c>
      <c r="I105" s="45"/>
      <c r="J105" s="75" t="str">
        <f t="shared" si="16"/>
        <v xml:space="preserve"> </v>
      </c>
      <c r="K105" s="75" t="str">
        <f t="shared" si="17"/>
        <v xml:space="preserve"> </v>
      </c>
      <c r="L105" s="75" t="str">
        <f t="shared" si="18"/>
        <v xml:space="preserve"> </v>
      </c>
      <c r="M105" s="53" t="s">
        <v>559</v>
      </c>
      <c r="N105" s="52"/>
      <c r="O105" s="47">
        <f t="shared" si="19"/>
        <v>0</v>
      </c>
      <c r="P105" s="4"/>
    </row>
    <row r="106" spans="1:16" s="5" customFormat="1" ht="15.95" customHeight="1">
      <c r="A106" s="4">
        <v>16</v>
      </c>
      <c r="B106" s="70" t="s">
        <v>189</v>
      </c>
      <c r="C106" s="71" t="s">
        <v>80</v>
      </c>
      <c r="D106" s="72" t="s">
        <v>190</v>
      </c>
      <c r="E106" s="52" t="s">
        <v>378</v>
      </c>
      <c r="F106" s="20">
        <v>3.8</v>
      </c>
      <c r="G106" s="73"/>
      <c r="H106" s="17">
        <v>50</v>
      </c>
      <c r="I106" s="45"/>
      <c r="J106" s="75" t="str">
        <f t="shared" si="16"/>
        <v xml:space="preserve"> </v>
      </c>
      <c r="K106" s="75" t="str">
        <f t="shared" si="17"/>
        <v xml:space="preserve"> </v>
      </c>
      <c r="L106" s="75" t="str">
        <f t="shared" si="18"/>
        <v xml:space="preserve"> </v>
      </c>
      <c r="M106" s="53" t="s">
        <v>559</v>
      </c>
      <c r="N106" s="52"/>
      <c r="O106" s="47">
        <f t="shared" si="19"/>
        <v>25</v>
      </c>
      <c r="P106" s="4"/>
    </row>
    <row r="107" spans="1:16" s="5" customFormat="1" ht="15.95" customHeight="1">
      <c r="A107" s="4">
        <v>17</v>
      </c>
      <c r="B107" s="70" t="s">
        <v>193</v>
      </c>
      <c r="C107" s="71" t="s">
        <v>194</v>
      </c>
      <c r="D107" s="72" t="s">
        <v>40</v>
      </c>
      <c r="E107" s="52" t="s">
        <v>378</v>
      </c>
      <c r="F107" s="20">
        <v>3.7</v>
      </c>
      <c r="G107" s="20"/>
      <c r="H107" s="17">
        <v>46</v>
      </c>
      <c r="I107" s="45"/>
      <c r="J107" s="75" t="str">
        <f t="shared" si="16"/>
        <v xml:space="preserve"> </v>
      </c>
      <c r="K107" s="75" t="str">
        <f t="shared" si="17"/>
        <v xml:space="preserve"> </v>
      </c>
      <c r="L107" s="75" t="str">
        <f t="shared" si="18"/>
        <v xml:space="preserve"> </v>
      </c>
      <c r="M107" s="53" t="s">
        <v>559</v>
      </c>
      <c r="N107" s="61"/>
      <c r="O107" s="47">
        <f t="shared" si="19"/>
        <v>23</v>
      </c>
      <c r="P107" s="4"/>
    </row>
    <row r="108" spans="1:16" s="5" customFormat="1" ht="15.95" customHeight="1">
      <c r="A108" s="4">
        <v>18</v>
      </c>
      <c r="B108" s="70" t="s">
        <v>334</v>
      </c>
      <c r="C108" s="71" t="s">
        <v>335</v>
      </c>
      <c r="D108" s="72" t="s">
        <v>336</v>
      </c>
      <c r="E108" s="52" t="s">
        <v>378</v>
      </c>
      <c r="F108" s="20">
        <v>4.7</v>
      </c>
      <c r="G108" s="20">
        <v>0.9</v>
      </c>
      <c r="H108" s="17">
        <v>60</v>
      </c>
      <c r="I108" s="17">
        <v>35</v>
      </c>
      <c r="J108" s="75" t="str">
        <f t="shared" ref="J108:K110" si="20">IF(AND(F108&gt;=9,H108&gt;=90),"HSXS",IF(AND(F108&gt;=8,H108&gt;=80),"HSG",IF(AND(F108&gt;=7,H108&gt;=70),"HSK"," ")))</f>
        <v xml:space="preserve"> </v>
      </c>
      <c r="K108" s="75" t="str">
        <f t="shared" si="20"/>
        <v xml:space="preserve"> </v>
      </c>
      <c r="L108" s="75" t="str">
        <f>IF(AND(J108="HSXS",K108="HSXS"),"HSXS",IF(AND(J108="HSG",K108="HSG"),"HSG",IF(AND(J108="HSK",K108="HSK"),"HSK",IF(AND(J108="HSXS",K108="HSG"),"HSG",IF(AND(J108="HSG",K108="HSXS"),"HSG",IF(AND(J108="HSG",K108="HSK"),"HSK",IF(AND(J108="HSK",K108="HSG"),"HSK"," ")))))))</f>
        <v xml:space="preserve"> </v>
      </c>
      <c r="M108" s="78" t="s">
        <v>565</v>
      </c>
      <c r="N108" s="17"/>
      <c r="O108" s="47">
        <f>SUM(H108:I108)/2</f>
        <v>47.5</v>
      </c>
      <c r="P108" s="4"/>
    </row>
    <row r="109" spans="1:16" s="5" customFormat="1" ht="15.95" customHeight="1">
      <c r="A109" s="4">
        <v>19</v>
      </c>
      <c r="B109" s="70" t="s">
        <v>10</v>
      </c>
      <c r="C109" s="71" t="s">
        <v>80</v>
      </c>
      <c r="D109" s="72" t="s">
        <v>97</v>
      </c>
      <c r="E109" s="52" t="s">
        <v>378</v>
      </c>
      <c r="F109" s="20">
        <v>3.9</v>
      </c>
      <c r="G109" s="20">
        <v>1</v>
      </c>
      <c r="H109" s="17">
        <v>54</v>
      </c>
      <c r="I109" s="17">
        <v>30</v>
      </c>
      <c r="J109" s="75" t="str">
        <f t="shared" si="20"/>
        <v xml:space="preserve"> </v>
      </c>
      <c r="K109" s="75" t="str">
        <f t="shared" si="20"/>
        <v xml:space="preserve"> </v>
      </c>
      <c r="L109" s="75" t="str">
        <f>IF(AND(J109="HSXS",K109="HSXS"),"HSXS",IF(AND(J109="HSG",K109="HSG"),"HSG",IF(AND(J109="HSK",K109="HSK"),"HSK",IF(AND(J109="HSXS",K109="HSG"),"HSG",IF(AND(J109="HSG",K109="HSXS"),"HSG",IF(AND(J109="HSG",K109="HSK"),"HSK",IF(AND(J109="HSK",K109="HSG"),"HSK"," ")))))))</f>
        <v xml:space="preserve"> </v>
      </c>
      <c r="M109" s="53" t="s">
        <v>566</v>
      </c>
      <c r="N109" s="52"/>
      <c r="O109" s="47">
        <f>SUM(H109:I109)/2</f>
        <v>42</v>
      </c>
      <c r="P109" s="4"/>
    </row>
    <row r="110" spans="1:16" s="5" customFormat="1" ht="15.95" customHeight="1">
      <c r="A110" s="4">
        <v>20</v>
      </c>
      <c r="B110" s="70" t="s">
        <v>195</v>
      </c>
      <c r="C110" s="71" t="s">
        <v>196</v>
      </c>
      <c r="D110" s="72" t="s">
        <v>197</v>
      </c>
      <c r="E110" s="52" t="s">
        <v>378</v>
      </c>
      <c r="F110" s="20">
        <v>5.5</v>
      </c>
      <c r="G110" s="20">
        <v>1.1000000000000001</v>
      </c>
      <c r="H110" s="17">
        <v>56</v>
      </c>
      <c r="I110" s="17">
        <v>51</v>
      </c>
      <c r="J110" s="75" t="str">
        <f t="shared" si="20"/>
        <v xml:space="preserve"> </v>
      </c>
      <c r="K110" s="75" t="str">
        <f t="shared" si="20"/>
        <v xml:space="preserve"> </v>
      </c>
      <c r="L110" s="75" t="str">
        <f>IF(AND(J110="HSXS",K110="HSXS"),"HSXS",IF(AND(J110="HSG",K110="HSG"),"HSG",IF(AND(J110="HSK",K110="HSK"),"HSK",IF(AND(J110="HSXS",K110="HSG"),"HSG",IF(AND(J110="HSG",K110="HSXS"),"HSG",IF(AND(J110="HSG",K110="HSK"),"HSK",IF(AND(J110="HSK",K110="HSG"),"HSK"," ")))))))</f>
        <v xml:space="preserve"> </v>
      </c>
      <c r="M110" s="76" t="s">
        <v>565</v>
      </c>
      <c r="N110" s="61"/>
      <c r="O110" s="47">
        <f>SUM(H110:I110)/2</f>
        <v>53.5</v>
      </c>
      <c r="P110" s="4"/>
    </row>
    <row r="111" spans="1:16" ht="18" customHeight="1">
      <c r="B111" s="57"/>
      <c r="C111" s="59" t="s">
        <v>430</v>
      </c>
      <c r="D111" s="57"/>
      <c r="E111" s="57"/>
      <c r="F111" s="41"/>
      <c r="G111" s="8"/>
      <c r="H111" s="8"/>
      <c r="I111" s="8"/>
      <c r="J111" s="57"/>
      <c r="K111" s="57"/>
      <c r="L111" s="57"/>
      <c r="M111" s="57"/>
      <c r="N111" s="3"/>
    </row>
    <row r="112" spans="1:16" s="5" customFormat="1" ht="15.95" customHeight="1">
      <c r="A112" s="4"/>
      <c r="B112" s="70" t="s">
        <v>207</v>
      </c>
      <c r="C112" s="71" t="s">
        <v>208</v>
      </c>
      <c r="D112" s="72" t="s">
        <v>218</v>
      </c>
      <c r="E112" s="52" t="s">
        <v>32</v>
      </c>
      <c r="F112" s="20">
        <v>0.1</v>
      </c>
      <c r="G112" s="73"/>
      <c r="H112" s="17">
        <v>0</v>
      </c>
      <c r="I112" s="45"/>
      <c r="J112" s="75" t="str">
        <f t="shared" ref="J112:K115" si="21">IF(AND(F112&gt;=9,H112&gt;=90),"HSXS",IF(AND(F112&gt;=8,H112&gt;=80),"HSG",IF(AND(F112&gt;=7,H112&gt;=70),"HSK"," ")))</f>
        <v xml:space="preserve"> </v>
      </c>
      <c r="K112" s="75" t="str">
        <f t="shared" si="21"/>
        <v xml:space="preserve"> </v>
      </c>
      <c r="L112" s="75" t="str">
        <f t="shared" ref="L112:L120" si="22">IF(AND(J112="HSXS",K112="HSXS"),"HSXS",IF(AND(J112="HSG",K112="HSG"),"HSG",IF(AND(J112="HSK",K112="HSK"),"HSK",IF(AND(J112="HSXS",K112="HSG"),"HSG",IF(AND(J112="HSG",K112="HSXS"),"HSG",IF(AND(J112="HSG",K112="HSK"),"HSK",IF(AND(J112="HSK",K112="HSG"),"HSK"," ")))))))</f>
        <v xml:space="preserve"> </v>
      </c>
      <c r="M112" s="53" t="s">
        <v>553</v>
      </c>
      <c r="N112" s="62" t="s">
        <v>90</v>
      </c>
      <c r="O112" s="47">
        <f t="shared" ref="O112:O120" si="23">SUM(H112:I112)/2</f>
        <v>0</v>
      </c>
      <c r="P112" s="4"/>
    </row>
    <row r="113" spans="1:16" s="5" customFormat="1" ht="15.95" customHeight="1">
      <c r="A113" s="4"/>
      <c r="B113" s="70" t="s">
        <v>211</v>
      </c>
      <c r="C113" s="71" t="s">
        <v>212</v>
      </c>
      <c r="D113" s="72" t="s">
        <v>218</v>
      </c>
      <c r="E113" s="52" t="s">
        <v>32</v>
      </c>
      <c r="F113" s="20">
        <v>0</v>
      </c>
      <c r="G113" s="73"/>
      <c r="H113" s="17">
        <v>0</v>
      </c>
      <c r="I113" s="45"/>
      <c r="J113" s="75" t="str">
        <f t="shared" si="21"/>
        <v xml:space="preserve"> </v>
      </c>
      <c r="K113" s="75" t="str">
        <f t="shared" si="21"/>
        <v xml:space="preserve"> </v>
      </c>
      <c r="L113" s="75" t="str">
        <f t="shared" si="22"/>
        <v xml:space="preserve"> </v>
      </c>
      <c r="M113" s="53" t="s">
        <v>553</v>
      </c>
      <c r="N113" s="62" t="s">
        <v>90</v>
      </c>
      <c r="O113" s="47">
        <f t="shared" si="23"/>
        <v>0</v>
      </c>
      <c r="P113" s="4"/>
    </row>
    <row r="114" spans="1:16" s="5" customFormat="1" ht="15.95" customHeight="1">
      <c r="A114" s="4"/>
      <c r="B114" s="70" t="s">
        <v>526</v>
      </c>
      <c r="C114" s="71" t="s">
        <v>527</v>
      </c>
      <c r="D114" s="72" t="s">
        <v>528</v>
      </c>
      <c r="E114" s="52" t="s">
        <v>32</v>
      </c>
      <c r="F114" s="20">
        <v>0</v>
      </c>
      <c r="G114" s="73"/>
      <c r="H114" s="17">
        <v>0</v>
      </c>
      <c r="I114" s="45"/>
      <c r="J114" s="75" t="str">
        <f t="shared" si="21"/>
        <v xml:space="preserve"> </v>
      </c>
      <c r="K114" s="75" t="str">
        <f t="shared" si="21"/>
        <v xml:space="preserve"> </v>
      </c>
      <c r="L114" s="75" t="str">
        <f t="shared" si="22"/>
        <v xml:space="preserve"> </v>
      </c>
      <c r="M114" s="76" t="s">
        <v>553</v>
      </c>
      <c r="N114" s="62" t="s">
        <v>90</v>
      </c>
      <c r="O114" s="47">
        <f t="shared" si="23"/>
        <v>0</v>
      </c>
      <c r="P114" s="4"/>
    </row>
    <row r="115" spans="1:16" s="5" customFormat="1" ht="15.95" customHeight="1">
      <c r="A115" s="4"/>
      <c r="B115" s="70" t="s">
        <v>332</v>
      </c>
      <c r="C115" s="71" t="s">
        <v>333</v>
      </c>
      <c r="D115" s="72" t="s">
        <v>329</v>
      </c>
      <c r="E115" s="52" t="s">
        <v>32</v>
      </c>
      <c r="F115" s="20">
        <v>0</v>
      </c>
      <c r="G115" s="73"/>
      <c r="H115" s="17">
        <v>0</v>
      </c>
      <c r="I115" s="45"/>
      <c r="J115" s="75" t="str">
        <f t="shared" si="21"/>
        <v xml:space="preserve"> </v>
      </c>
      <c r="K115" s="75" t="str">
        <f t="shared" si="21"/>
        <v xml:space="preserve"> </v>
      </c>
      <c r="L115" s="75" t="str">
        <f t="shared" si="22"/>
        <v xml:space="preserve"> </v>
      </c>
      <c r="M115" s="77" t="s">
        <v>553</v>
      </c>
      <c r="N115" s="62" t="s">
        <v>90</v>
      </c>
      <c r="O115" s="47">
        <f t="shared" si="23"/>
        <v>0</v>
      </c>
      <c r="P115" s="4"/>
    </row>
    <row r="116" spans="1:16" s="5" customFormat="1" ht="15.95" customHeight="1">
      <c r="A116" s="4"/>
      <c r="B116" s="70" t="s">
        <v>337</v>
      </c>
      <c r="C116" s="71" t="s">
        <v>338</v>
      </c>
      <c r="D116" s="72" t="s">
        <v>424</v>
      </c>
      <c r="E116" s="52" t="s">
        <v>378</v>
      </c>
      <c r="F116" s="20">
        <v>0.1</v>
      </c>
      <c r="G116" s="73"/>
      <c r="H116" s="17">
        <v>0</v>
      </c>
      <c r="I116" s="45"/>
      <c r="J116" s="75" t="str">
        <f t="shared" ref="J116:K120" si="24">IF(AND(F116&gt;=9,H116&gt;=90),"HSXS",IF(AND(F116&gt;=8,H116&gt;=80),"HSG",IF(AND(F116&gt;=7,H116&gt;=70),"HSK"," ")))</f>
        <v xml:space="preserve"> </v>
      </c>
      <c r="K116" s="75" t="str">
        <f t="shared" si="24"/>
        <v xml:space="preserve"> </v>
      </c>
      <c r="L116" s="75" t="str">
        <f t="shared" si="22"/>
        <v xml:space="preserve"> </v>
      </c>
      <c r="M116" s="53" t="s">
        <v>554</v>
      </c>
      <c r="N116" s="52"/>
      <c r="O116" s="47">
        <f t="shared" si="23"/>
        <v>0</v>
      </c>
      <c r="P116" s="4"/>
    </row>
    <row r="117" spans="1:16" s="5" customFormat="1" ht="15.95" customHeight="1">
      <c r="A117" s="4"/>
      <c r="B117" s="70" t="s">
        <v>339</v>
      </c>
      <c r="C117" s="71" t="s">
        <v>340</v>
      </c>
      <c r="D117" s="72" t="s">
        <v>424</v>
      </c>
      <c r="E117" s="52" t="s">
        <v>378</v>
      </c>
      <c r="F117" s="20">
        <v>0.1</v>
      </c>
      <c r="G117" s="73"/>
      <c r="H117" s="17">
        <v>0</v>
      </c>
      <c r="I117" s="45"/>
      <c r="J117" s="75" t="str">
        <f t="shared" si="24"/>
        <v xml:space="preserve"> </v>
      </c>
      <c r="K117" s="75" t="str">
        <f t="shared" si="24"/>
        <v xml:space="preserve"> </v>
      </c>
      <c r="L117" s="75" t="str">
        <f t="shared" si="22"/>
        <v xml:space="preserve"> </v>
      </c>
      <c r="M117" s="53" t="s">
        <v>554</v>
      </c>
      <c r="N117" s="52"/>
      <c r="O117" s="47">
        <f t="shared" si="23"/>
        <v>0</v>
      </c>
      <c r="P117" s="4"/>
    </row>
    <row r="118" spans="1:16" s="5" customFormat="1" ht="15.95" customHeight="1">
      <c r="A118" s="4"/>
      <c r="B118" s="70" t="s">
        <v>2</v>
      </c>
      <c r="C118" s="71" t="s">
        <v>98</v>
      </c>
      <c r="D118" s="72" t="s">
        <v>3</v>
      </c>
      <c r="E118" s="52" t="s">
        <v>378</v>
      </c>
      <c r="F118" s="20">
        <v>0</v>
      </c>
      <c r="G118" s="73"/>
      <c r="H118" s="17">
        <v>0</v>
      </c>
      <c r="I118" s="45"/>
      <c r="J118" s="75" t="str">
        <f t="shared" si="24"/>
        <v xml:space="preserve"> </v>
      </c>
      <c r="K118" s="75" t="str">
        <f t="shared" si="24"/>
        <v xml:space="preserve"> </v>
      </c>
      <c r="L118" s="75" t="str">
        <f t="shared" si="22"/>
        <v xml:space="preserve"> </v>
      </c>
      <c r="M118" s="53" t="s">
        <v>554</v>
      </c>
      <c r="N118" s="52"/>
      <c r="O118" s="47">
        <f t="shared" si="23"/>
        <v>0</v>
      </c>
      <c r="P118" s="4"/>
    </row>
    <row r="119" spans="1:16" s="5" customFormat="1" ht="15.95" customHeight="1">
      <c r="A119" s="4"/>
      <c r="B119" s="70" t="s">
        <v>17</v>
      </c>
      <c r="C119" s="71" t="s">
        <v>18</v>
      </c>
      <c r="D119" s="72" t="s">
        <v>353</v>
      </c>
      <c r="E119" s="52" t="s">
        <v>378</v>
      </c>
      <c r="F119" s="20">
        <v>0</v>
      </c>
      <c r="G119" s="73"/>
      <c r="H119" s="17">
        <v>0</v>
      </c>
      <c r="I119" s="45"/>
      <c r="J119" s="75" t="str">
        <f t="shared" si="24"/>
        <v xml:space="preserve"> </v>
      </c>
      <c r="K119" s="75" t="str">
        <f t="shared" si="24"/>
        <v xml:space="preserve"> </v>
      </c>
      <c r="L119" s="75" t="str">
        <f t="shared" si="22"/>
        <v xml:space="preserve"> </v>
      </c>
      <c r="M119" s="53" t="s">
        <v>554</v>
      </c>
      <c r="N119" s="52"/>
      <c r="O119" s="47">
        <f t="shared" si="23"/>
        <v>0</v>
      </c>
      <c r="P119" s="4"/>
    </row>
    <row r="120" spans="1:16" s="5" customFormat="1" ht="15.95" customHeight="1">
      <c r="A120" s="4"/>
      <c r="B120" s="70" t="s">
        <v>182</v>
      </c>
      <c r="C120" s="71" t="s">
        <v>183</v>
      </c>
      <c r="D120" s="72" t="s">
        <v>410</v>
      </c>
      <c r="E120" s="52" t="s">
        <v>378</v>
      </c>
      <c r="F120" s="20">
        <v>0</v>
      </c>
      <c r="G120" s="73"/>
      <c r="H120" s="17">
        <v>0</v>
      </c>
      <c r="I120" s="45"/>
      <c r="J120" s="75" t="str">
        <f t="shared" si="24"/>
        <v xml:space="preserve"> </v>
      </c>
      <c r="K120" s="75" t="str">
        <f t="shared" si="24"/>
        <v xml:space="preserve"> </v>
      </c>
      <c r="L120" s="75" t="str">
        <f t="shared" si="22"/>
        <v xml:space="preserve"> </v>
      </c>
      <c r="M120" s="53" t="s">
        <v>554</v>
      </c>
      <c r="N120" s="52"/>
      <c r="O120" s="47">
        <f t="shared" si="23"/>
        <v>0</v>
      </c>
      <c r="P120" s="4"/>
    </row>
  </sheetData>
  <mergeCells count="28">
    <mergeCell ref="A1:E1"/>
    <mergeCell ref="F1:M1"/>
    <mergeCell ref="A2:E2"/>
    <mergeCell ref="F2:M2"/>
    <mergeCell ref="A87:E87"/>
    <mergeCell ref="J87:M87"/>
    <mergeCell ref="A80:C80"/>
    <mergeCell ref="E80:M80"/>
    <mergeCell ref="A82:E82"/>
    <mergeCell ref="J82:M82"/>
    <mergeCell ref="M8:M9"/>
    <mergeCell ref="J8:J9"/>
    <mergeCell ref="K8:K9"/>
    <mergeCell ref="L8:L9"/>
    <mergeCell ref="A3:E3"/>
    <mergeCell ref="F3:M3"/>
    <mergeCell ref="A4:E4"/>
    <mergeCell ref="A5:M5"/>
    <mergeCell ref="N8:N9"/>
    <mergeCell ref="O8:O9"/>
    <mergeCell ref="P8:P9"/>
    <mergeCell ref="A6:M6"/>
    <mergeCell ref="A8:A9"/>
    <mergeCell ref="B8:B9"/>
    <mergeCell ref="C8:D9"/>
    <mergeCell ref="E8:E9"/>
    <mergeCell ref="F8:G8"/>
    <mergeCell ref="H8:I8"/>
  </mergeCells>
  <phoneticPr fontId="3" type="noConversion"/>
  <conditionalFormatting sqref="H112:H120 H10:H79 H91:H110">
    <cfRule type="cellIs" dxfId="41" priority="1" stopIfTrue="1" operator="lessThan">
      <formula>30</formula>
    </cfRule>
    <cfRule type="cellIs" dxfId="40" priority="2" stopIfTrue="1" operator="lessThan">
      <formula>50</formula>
    </cfRule>
    <cfRule type="cellIs" dxfId="39" priority="3" stopIfTrue="1" operator="notBetween">
      <formula>70</formula>
      <formula>"&lt;70"</formula>
    </cfRule>
  </conditionalFormatting>
  <conditionalFormatting sqref="O112:O120 I112:I120 O10:O79 O91:O110 I10:I79 I91:I110">
    <cfRule type="cellIs" dxfId="38" priority="4" stopIfTrue="1" operator="lessThan">
      <formula>30</formula>
    </cfRule>
    <cfRule type="cellIs" dxfId="37" priority="5" stopIfTrue="1" operator="lessThan">
      <formula>50</formula>
    </cfRule>
    <cfRule type="cellIs" dxfId="36" priority="6" stopIfTrue="1" operator="notBetween">
      <formula>70</formula>
      <formula>"&lt;70"</formula>
    </cfRule>
  </conditionalFormatting>
  <conditionalFormatting sqref="J112:L120 J10:L79 J91:L110">
    <cfRule type="cellIs" dxfId="35" priority="7" stopIfTrue="1" operator="equal">
      <formula>"HSG"</formula>
    </cfRule>
    <cfRule type="cellIs" dxfId="34" priority="8" stopIfTrue="1" operator="equal">
      <formula>"HSXS"</formula>
    </cfRule>
  </conditionalFormatting>
  <conditionalFormatting sqref="F112:F120 F10:F79 F91:F110">
    <cfRule type="cellIs" dxfId="33" priority="9" stopIfTrue="1" operator="lessThan">
      <formula>3</formula>
    </cfRule>
    <cfRule type="cellIs" dxfId="32" priority="10" stopIfTrue="1" operator="lessThan">
      <formula>5</formula>
    </cfRule>
    <cfRule type="cellIs" dxfId="31" priority="11" stopIfTrue="1" operator="notBetween">
      <formula>7</formula>
      <formula>"&lt;7"</formula>
    </cfRule>
  </conditionalFormatting>
  <conditionalFormatting sqref="G112:G120 G10:G79 G91:G110">
    <cfRule type="cellIs" dxfId="30" priority="12" stopIfTrue="1" operator="lessThan">
      <formula>3</formula>
    </cfRule>
    <cfRule type="cellIs" dxfId="29" priority="13" stopIfTrue="1" operator="lessThan">
      <formula>5</formula>
    </cfRule>
    <cfRule type="cellIs" dxfId="28" priority="14" stopIfTrue="1" operator="notBetween">
      <formula>7</formula>
      <formula>"&lt;7"</formula>
    </cfRule>
  </conditionalFormatting>
  <pageMargins left="0.59055118110236227" right="0.19685039370078741" top="0.47244094488188981" bottom="0.47244094488188981" header="0" footer="0.23622047244094491"/>
  <pageSetup paperSize="9" scale="95" orientation="portrait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8"/>
  <sheetViews>
    <sheetView view="pageBreakPreview" topLeftCell="A4" zoomScaleNormal="100" workbookViewId="0">
      <selection activeCell="D29" sqref="D29"/>
    </sheetView>
  </sheetViews>
  <sheetFormatPr defaultRowHeight="15"/>
  <cols>
    <col min="1" max="1" width="4.625" style="3" customWidth="1"/>
    <col min="2" max="2" width="7.875" style="3" bestFit="1" customWidth="1"/>
    <col min="3" max="3" width="18.625" style="3" customWidth="1"/>
    <col min="4" max="4" width="6.875" style="3" bestFit="1" customWidth="1"/>
    <col min="5" max="5" width="8.5" style="3" bestFit="1" customWidth="1"/>
    <col min="6" max="9" width="4.625" style="3" customWidth="1"/>
    <col min="10" max="12" width="5.625" style="81" customWidth="1"/>
    <col min="13" max="13" width="11.625" style="22" customWidth="1"/>
    <col min="14" max="15" width="4.625" style="82" customWidth="1"/>
    <col min="16" max="16" width="5.625" style="81" customWidth="1"/>
    <col min="17" max="16384" width="9" style="3"/>
  </cols>
  <sheetData>
    <row r="1" spans="1:16" ht="18" customHeight="1">
      <c r="A1" s="106" t="s">
        <v>157</v>
      </c>
      <c r="B1" s="106"/>
      <c r="C1" s="106"/>
      <c r="D1" s="106"/>
      <c r="E1" s="106"/>
      <c r="F1" s="107" t="s">
        <v>225</v>
      </c>
      <c r="G1" s="107"/>
      <c r="H1" s="107"/>
      <c r="I1" s="107"/>
      <c r="J1" s="107"/>
      <c r="K1" s="107"/>
      <c r="L1" s="107"/>
      <c r="M1" s="107"/>
      <c r="O1" s="81"/>
    </row>
    <row r="2" spans="1:16" ht="18" customHeight="1">
      <c r="A2" s="107" t="s">
        <v>224</v>
      </c>
      <c r="B2" s="107"/>
      <c r="C2" s="107"/>
      <c r="D2" s="107"/>
      <c r="E2" s="107"/>
      <c r="F2" s="108" t="s">
        <v>226</v>
      </c>
      <c r="G2" s="108"/>
      <c r="H2" s="108"/>
      <c r="I2" s="108"/>
      <c r="J2" s="108"/>
      <c r="K2" s="108"/>
      <c r="L2" s="108"/>
      <c r="M2" s="108"/>
      <c r="O2" s="81"/>
    </row>
    <row r="3" spans="1:16" ht="18" customHeight="1">
      <c r="A3" s="107" t="s">
        <v>59</v>
      </c>
      <c r="B3" s="107"/>
      <c r="C3" s="107"/>
      <c r="D3" s="107"/>
      <c r="E3" s="107"/>
      <c r="F3" s="106"/>
      <c r="G3" s="106"/>
      <c r="H3" s="106"/>
      <c r="I3" s="106"/>
      <c r="J3" s="106"/>
      <c r="K3" s="106"/>
      <c r="L3" s="106"/>
      <c r="M3" s="106"/>
      <c r="O3" s="81"/>
    </row>
    <row r="4" spans="1:16" s="19" customFormat="1" ht="15" customHeight="1">
      <c r="A4" s="90"/>
      <c r="B4" s="90"/>
      <c r="C4" s="90"/>
      <c r="D4" s="90"/>
      <c r="E4" s="90"/>
      <c r="F4" s="80"/>
      <c r="M4" s="21"/>
      <c r="N4" s="18"/>
      <c r="O4" s="36"/>
      <c r="P4" s="36"/>
    </row>
    <row r="5" spans="1:16" ht="30" customHeight="1">
      <c r="A5" s="91" t="s">
        <v>551</v>
      </c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</row>
    <row r="6" spans="1:16" ht="20.100000000000001" customHeight="1">
      <c r="A6" s="96" t="s">
        <v>245</v>
      </c>
      <c r="B6" s="96"/>
      <c r="C6" s="96"/>
      <c r="D6" s="96"/>
      <c r="E6" s="96"/>
      <c r="F6" s="96"/>
      <c r="G6" s="96"/>
      <c r="H6" s="96"/>
      <c r="I6" s="96"/>
      <c r="J6" s="96"/>
      <c r="K6" s="96"/>
      <c r="L6" s="96"/>
      <c r="M6" s="96"/>
    </row>
    <row r="7" spans="1:16" ht="15" customHeight="1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23"/>
    </row>
    <row r="8" spans="1:16" ht="30" customHeight="1">
      <c r="A8" s="97" t="s">
        <v>278</v>
      </c>
      <c r="B8" s="99" t="s">
        <v>29</v>
      </c>
      <c r="C8" s="100" t="s">
        <v>227</v>
      </c>
      <c r="D8" s="101"/>
      <c r="E8" s="97" t="s">
        <v>158</v>
      </c>
      <c r="F8" s="104" t="s">
        <v>280</v>
      </c>
      <c r="G8" s="105"/>
      <c r="H8" s="104" t="s">
        <v>230</v>
      </c>
      <c r="I8" s="105"/>
      <c r="J8" s="115" t="s">
        <v>231</v>
      </c>
      <c r="K8" s="115" t="s">
        <v>284</v>
      </c>
      <c r="L8" s="115" t="s">
        <v>293</v>
      </c>
      <c r="M8" s="92" t="s">
        <v>228</v>
      </c>
      <c r="N8" s="92" t="s">
        <v>229</v>
      </c>
      <c r="O8" s="94" t="s">
        <v>30</v>
      </c>
      <c r="P8" s="94" t="s">
        <v>31</v>
      </c>
    </row>
    <row r="9" spans="1:16" ht="20.100000000000001" customHeight="1">
      <c r="A9" s="98"/>
      <c r="B9" s="98"/>
      <c r="C9" s="102"/>
      <c r="D9" s="103"/>
      <c r="E9" s="98"/>
      <c r="F9" s="25" t="s">
        <v>281</v>
      </c>
      <c r="G9" s="14" t="s">
        <v>282</v>
      </c>
      <c r="H9" s="14" t="s">
        <v>281</v>
      </c>
      <c r="I9" s="14" t="s">
        <v>282</v>
      </c>
      <c r="J9" s="116"/>
      <c r="K9" s="116"/>
      <c r="L9" s="116"/>
      <c r="M9" s="93"/>
      <c r="N9" s="93"/>
      <c r="O9" s="95"/>
      <c r="P9" s="95"/>
    </row>
    <row r="10" spans="1:16" s="5" customFormat="1" ht="24.95" customHeight="1">
      <c r="A10" s="4">
        <v>1</v>
      </c>
      <c r="B10" s="70" t="s">
        <v>41</v>
      </c>
      <c r="C10" s="71" t="s">
        <v>374</v>
      </c>
      <c r="D10" s="72" t="s">
        <v>19</v>
      </c>
      <c r="E10" s="52" t="s">
        <v>223</v>
      </c>
      <c r="F10" s="20">
        <v>6.8</v>
      </c>
      <c r="G10" s="20">
        <v>9.1999999999999993</v>
      </c>
      <c r="H10" s="17">
        <v>74</v>
      </c>
      <c r="I10" s="17">
        <v>77</v>
      </c>
      <c r="J10" s="75" t="str">
        <f t="shared" ref="J10:K17" si="0">IF(AND(F10&gt;=9,H10&gt;=90),"HSXS",IF(AND(F10&gt;=8,H10&gt;=80),"HSG",IF(AND(F10&gt;=7,H10&gt;=70),"HSK"," ")))</f>
        <v xml:space="preserve"> </v>
      </c>
      <c r="K10" s="75" t="str">
        <f t="shared" si="0"/>
        <v>HSK</v>
      </c>
      <c r="L10" s="75" t="str">
        <f t="shared" ref="L10:L17" si="1">IF(AND(J10="HSXS",K10="HSXS"),"HSXS",IF(AND(J10="HSG",K10="HSG"),"HSG",IF(AND(J10="HSK",K10="HSK"),"HSK",IF(AND(J10="HSXS",K10="HSG"),"HSG",IF(AND(J10="HSG",K10="HSXS"),"HSG",IF(AND(J10="HSG",K10="HSK"),"HSK",IF(AND(J10="HSK",K10="HSG"),"HSK"," ")))))))</f>
        <v xml:space="preserve"> </v>
      </c>
      <c r="M10" s="53"/>
      <c r="N10" s="9"/>
      <c r="O10" s="47">
        <f t="shared" ref="O10:O17" si="2">SUM(H10:I10)/2</f>
        <v>75.5</v>
      </c>
      <c r="P10" s="4"/>
    </row>
    <row r="11" spans="1:16" s="5" customFormat="1" ht="24.95" customHeight="1">
      <c r="A11" s="4">
        <v>2</v>
      </c>
      <c r="B11" s="70" t="s">
        <v>425</v>
      </c>
      <c r="C11" s="71" t="s">
        <v>43</v>
      </c>
      <c r="D11" s="72" t="s">
        <v>426</v>
      </c>
      <c r="E11" s="52" t="s">
        <v>32</v>
      </c>
      <c r="F11" s="20">
        <v>7.5</v>
      </c>
      <c r="G11" s="20">
        <v>9.4</v>
      </c>
      <c r="H11" s="17">
        <v>76</v>
      </c>
      <c r="I11" s="17">
        <v>72</v>
      </c>
      <c r="J11" s="79" t="str">
        <f t="shared" ref="J11:K16" si="3">IF(AND(F11&gt;=9,H11&gt;=90),"HSXS",IF(AND(F11&gt;=8,H11&gt;=80),"HSG",IF(AND(F11&gt;=7,H11&gt;=70),"HSK"," ")))</f>
        <v>HSK</v>
      </c>
      <c r="K11" s="75" t="str">
        <f t="shared" si="3"/>
        <v>HSK</v>
      </c>
      <c r="L11" s="79" t="str">
        <f t="shared" si="1"/>
        <v>HSK</v>
      </c>
      <c r="M11" s="56" t="s">
        <v>556</v>
      </c>
      <c r="N11" s="62" t="s">
        <v>90</v>
      </c>
      <c r="O11" s="47">
        <f t="shared" ref="O11:O16" si="4">SUM(H11:I11)/2</f>
        <v>74</v>
      </c>
      <c r="P11" s="4"/>
    </row>
    <row r="12" spans="1:16" s="5" customFormat="1" ht="24.95" customHeight="1">
      <c r="A12" s="4">
        <v>3</v>
      </c>
      <c r="B12" s="70" t="s">
        <v>384</v>
      </c>
      <c r="C12" s="71" t="s">
        <v>385</v>
      </c>
      <c r="D12" s="72" t="s">
        <v>354</v>
      </c>
      <c r="E12" s="52" t="s">
        <v>32</v>
      </c>
      <c r="F12" s="20">
        <v>5.9</v>
      </c>
      <c r="G12" s="20">
        <v>8.1999999999999993</v>
      </c>
      <c r="H12" s="17">
        <v>64</v>
      </c>
      <c r="I12" s="17">
        <v>76</v>
      </c>
      <c r="J12" s="75" t="str">
        <f t="shared" si="3"/>
        <v xml:space="preserve"> </v>
      </c>
      <c r="K12" s="75" t="str">
        <f t="shared" si="3"/>
        <v>HSK</v>
      </c>
      <c r="L12" s="75" t="str">
        <f t="shared" si="1"/>
        <v xml:space="preserve"> </v>
      </c>
      <c r="M12" s="6"/>
      <c r="N12" s="62" t="s">
        <v>90</v>
      </c>
      <c r="O12" s="47">
        <f t="shared" si="4"/>
        <v>70</v>
      </c>
      <c r="P12" s="4"/>
    </row>
    <row r="13" spans="1:16" s="5" customFormat="1" ht="24.95" customHeight="1">
      <c r="A13" s="4">
        <v>4</v>
      </c>
      <c r="B13" s="70" t="s">
        <v>386</v>
      </c>
      <c r="C13" s="71" t="s">
        <v>387</v>
      </c>
      <c r="D13" s="72" t="s">
        <v>388</v>
      </c>
      <c r="E13" s="52" t="s">
        <v>32</v>
      </c>
      <c r="F13" s="20">
        <v>7.5</v>
      </c>
      <c r="G13" s="20">
        <v>8.9</v>
      </c>
      <c r="H13" s="17">
        <v>79</v>
      </c>
      <c r="I13" s="17">
        <v>83</v>
      </c>
      <c r="J13" s="79" t="str">
        <f t="shared" si="3"/>
        <v>HSK</v>
      </c>
      <c r="K13" s="75" t="str">
        <f t="shared" si="3"/>
        <v>HSG</v>
      </c>
      <c r="L13" s="79" t="str">
        <f t="shared" si="1"/>
        <v>HSK</v>
      </c>
      <c r="M13" s="56" t="s">
        <v>556</v>
      </c>
      <c r="N13" s="62" t="s">
        <v>90</v>
      </c>
      <c r="O13" s="47">
        <f t="shared" si="4"/>
        <v>81</v>
      </c>
      <c r="P13" s="4"/>
    </row>
    <row r="14" spans="1:16" s="5" customFormat="1" ht="24.95" customHeight="1">
      <c r="A14" s="4">
        <v>5</v>
      </c>
      <c r="B14" s="70" t="s">
        <v>508</v>
      </c>
      <c r="C14" s="71" t="s">
        <v>237</v>
      </c>
      <c r="D14" s="72" t="s">
        <v>507</v>
      </c>
      <c r="E14" s="52" t="s">
        <v>223</v>
      </c>
      <c r="F14" s="20">
        <v>7</v>
      </c>
      <c r="G14" s="20">
        <v>8.1</v>
      </c>
      <c r="H14" s="17">
        <v>70</v>
      </c>
      <c r="I14" s="17">
        <v>60</v>
      </c>
      <c r="J14" s="75" t="str">
        <f t="shared" si="3"/>
        <v>HSK</v>
      </c>
      <c r="K14" s="75" t="str">
        <f t="shared" si="3"/>
        <v xml:space="preserve"> </v>
      </c>
      <c r="L14" s="75" t="str">
        <f t="shared" si="1"/>
        <v xml:space="preserve"> </v>
      </c>
      <c r="M14" s="6"/>
      <c r="N14" s="9"/>
      <c r="O14" s="47">
        <f t="shared" si="4"/>
        <v>65</v>
      </c>
      <c r="P14" s="4"/>
    </row>
    <row r="15" spans="1:16" s="5" customFormat="1" ht="24.95" customHeight="1">
      <c r="A15" s="4">
        <v>6</v>
      </c>
      <c r="B15" s="70" t="s">
        <v>363</v>
      </c>
      <c r="C15" s="71" t="s">
        <v>364</v>
      </c>
      <c r="D15" s="72" t="s">
        <v>362</v>
      </c>
      <c r="E15" s="52" t="s">
        <v>223</v>
      </c>
      <c r="F15" s="20">
        <v>8.6999999999999993</v>
      </c>
      <c r="G15" s="20">
        <v>8</v>
      </c>
      <c r="H15" s="17">
        <v>74</v>
      </c>
      <c r="I15" s="17">
        <v>69</v>
      </c>
      <c r="J15" s="75" t="str">
        <f t="shared" si="3"/>
        <v>HSK</v>
      </c>
      <c r="K15" s="75" t="str">
        <f t="shared" si="3"/>
        <v xml:space="preserve"> </v>
      </c>
      <c r="L15" s="75" t="str">
        <f t="shared" si="1"/>
        <v xml:space="preserve"> </v>
      </c>
      <c r="M15" s="6"/>
      <c r="N15" s="9"/>
      <c r="O15" s="47">
        <f t="shared" si="4"/>
        <v>71.5</v>
      </c>
      <c r="P15" s="4"/>
    </row>
    <row r="16" spans="1:16" s="5" customFormat="1" ht="24.95" customHeight="1">
      <c r="A16" s="4">
        <v>7</v>
      </c>
      <c r="B16" s="70" t="s">
        <v>408</v>
      </c>
      <c r="C16" s="71" t="s">
        <v>409</v>
      </c>
      <c r="D16" s="72" t="s">
        <v>407</v>
      </c>
      <c r="E16" s="52" t="s">
        <v>223</v>
      </c>
      <c r="F16" s="20">
        <v>7.3</v>
      </c>
      <c r="G16" s="20">
        <v>8.4</v>
      </c>
      <c r="H16" s="17">
        <v>75</v>
      </c>
      <c r="I16" s="17">
        <v>65</v>
      </c>
      <c r="J16" s="75" t="str">
        <f t="shared" si="3"/>
        <v>HSK</v>
      </c>
      <c r="K16" s="75" t="str">
        <f t="shared" si="3"/>
        <v xml:space="preserve"> </v>
      </c>
      <c r="L16" s="75" t="str">
        <f t="shared" si="1"/>
        <v xml:space="preserve"> </v>
      </c>
      <c r="M16" s="56"/>
      <c r="N16" s="17"/>
      <c r="O16" s="47">
        <f t="shared" si="4"/>
        <v>70</v>
      </c>
      <c r="P16" s="4"/>
    </row>
    <row r="17" spans="1:16" s="5" customFormat="1" ht="24.95" customHeight="1">
      <c r="A17" s="4">
        <v>8</v>
      </c>
      <c r="B17" s="70" t="s">
        <v>42</v>
      </c>
      <c r="C17" s="71" t="s">
        <v>43</v>
      </c>
      <c r="D17" s="72" t="s">
        <v>252</v>
      </c>
      <c r="E17" s="52" t="s">
        <v>223</v>
      </c>
      <c r="F17" s="20">
        <v>7.2</v>
      </c>
      <c r="G17" s="20">
        <v>7.6</v>
      </c>
      <c r="H17" s="17">
        <v>76</v>
      </c>
      <c r="I17" s="17">
        <v>65</v>
      </c>
      <c r="J17" s="75" t="str">
        <f>IF(AND(F17&gt;=9,H17&gt;=90),"HSXS",IF(AND(F17&gt;=8,H17&gt;=80),"HSG",IF(AND(F17&gt;=7,H17&gt;=70),"HSK"," ")))</f>
        <v>HSK</v>
      </c>
      <c r="K17" s="75" t="str">
        <f t="shared" si="0"/>
        <v xml:space="preserve"> </v>
      </c>
      <c r="L17" s="75" t="str">
        <f t="shared" si="1"/>
        <v xml:space="preserve"> </v>
      </c>
      <c r="M17" s="56"/>
      <c r="N17" s="9"/>
      <c r="O17" s="47">
        <f t="shared" si="2"/>
        <v>70.5</v>
      </c>
      <c r="P17" s="4"/>
    </row>
    <row r="18" spans="1:16" s="5" customFormat="1" ht="24.95" customHeight="1">
      <c r="A18" s="4">
        <v>9</v>
      </c>
      <c r="B18" s="70" t="s">
        <v>15</v>
      </c>
      <c r="C18" s="71" t="s">
        <v>16</v>
      </c>
      <c r="D18" s="72" t="s">
        <v>482</v>
      </c>
      <c r="E18" s="52" t="s">
        <v>378</v>
      </c>
      <c r="F18" s="20">
        <v>7.2</v>
      </c>
      <c r="G18" s="20">
        <v>7.1</v>
      </c>
      <c r="H18" s="17">
        <v>80</v>
      </c>
      <c r="I18" s="17">
        <v>70</v>
      </c>
      <c r="J18" s="75" t="str">
        <f t="shared" ref="J18:K18" si="5">IF(AND(F18&gt;=9,H18&gt;=90),"HSXS",IF(AND(F18&gt;=8,H18&gt;=80),"HSG",IF(AND(F18&gt;=7,H18&gt;=70),"HSK"," ")))</f>
        <v>HSK</v>
      </c>
      <c r="K18" s="79" t="str">
        <f t="shared" si="5"/>
        <v>HSK</v>
      </c>
      <c r="L18" s="79" t="str">
        <f t="shared" ref="L18" si="6">IF(AND(J18="HSXS",K18="HSXS"),"HSXS",IF(AND(J18="HSG",K18="HSG"),"HSG",IF(AND(J18="HSK",K18="HSK"),"HSK",IF(AND(J18="HSXS",K18="HSG"),"HSG",IF(AND(J18="HSG",K18="HSXS"),"HSG",IF(AND(J18="HSG",K18="HSK"),"HSK",IF(AND(J18="HSK",K18="HSG"),"HSK"," ")))))))</f>
        <v>HSK</v>
      </c>
      <c r="M18" s="44" t="s">
        <v>563</v>
      </c>
      <c r="N18" s="52"/>
      <c r="O18" s="47">
        <f t="shared" ref="O18" si="7">SUM(H18:I18)/2</f>
        <v>75</v>
      </c>
      <c r="P18" s="4"/>
    </row>
    <row r="19" spans="1:16" s="5" customFormat="1" ht="24.95" customHeight="1">
      <c r="A19" s="109" t="s">
        <v>279</v>
      </c>
      <c r="B19" s="110"/>
      <c r="C19" s="111"/>
      <c r="D19" s="83">
        <f>A18</f>
        <v>9</v>
      </c>
      <c r="E19" s="112" t="s">
        <v>564</v>
      </c>
      <c r="F19" s="113"/>
      <c r="G19" s="113"/>
      <c r="H19" s="113"/>
      <c r="I19" s="113"/>
      <c r="J19" s="113"/>
      <c r="K19" s="113"/>
      <c r="L19" s="113"/>
      <c r="M19" s="114"/>
      <c r="N19" s="35"/>
      <c r="O19" s="16"/>
      <c r="P19" s="37"/>
    </row>
    <row r="20" spans="1:16" ht="18" customHeight="1">
      <c r="A20" s="7"/>
      <c r="B20" s="7"/>
      <c r="C20" s="7"/>
      <c r="D20" s="7"/>
      <c r="E20" s="7"/>
      <c r="F20" s="39"/>
      <c r="G20" s="7"/>
      <c r="H20" s="7"/>
      <c r="I20" s="7"/>
      <c r="M20" s="24"/>
    </row>
    <row r="21" spans="1:16" ht="18" customHeight="1">
      <c r="A21" s="107" t="s">
        <v>153</v>
      </c>
      <c r="B21" s="107"/>
      <c r="C21" s="107"/>
      <c r="D21" s="107"/>
      <c r="E21" s="107"/>
      <c r="F21" s="40"/>
      <c r="J21" s="107" t="s">
        <v>155</v>
      </c>
      <c r="K21" s="107"/>
      <c r="L21" s="107"/>
      <c r="M21" s="107"/>
      <c r="N21" s="3"/>
    </row>
    <row r="22" spans="1:16" ht="18" customHeight="1">
      <c r="F22" s="40"/>
      <c r="J22" s="3"/>
      <c r="K22" s="3"/>
      <c r="M22" s="3"/>
      <c r="N22" s="3"/>
    </row>
    <row r="23" spans="1:16" ht="18" customHeight="1">
      <c r="F23" s="40"/>
      <c r="J23" s="3"/>
      <c r="K23" s="3"/>
      <c r="M23" s="3"/>
      <c r="N23" s="3"/>
    </row>
    <row r="24" spans="1:16" ht="18" customHeight="1">
      <c r="F24" s="40"/>
      <c r="J24" s="3"/>
      <c r="K24" s="3"/>
      <c r="M24" s="3"/>
      <c r="N24" s="3"/>
    </row>
    <row r="25" spans="1:16" ht="18" customHeight="1">
      <c r="F25" s="40"/>
      <c r="J25" s="3"/>
      <c r="K25" s="3"/>
      <c r="M25" s="3"/>
      <c r="N25" s="3"/>
    </row>
    <row r="26" spans="1:16" ht="18" customHeight="1">
      <c r="A26" s="108" t="s">
        <v>552</v>
      </c>
      <c r="B26" s="108"/>
      <c r="C26" s="108"/>
      <c r="D26" s="108"/>
      <c r="E26" s="108"/>
      <c r="F26" s="41"/>
      <c r="G26" s="8"/>
      <c r="H26" s="8"/>
      <c r="I26" s="8"/>
      <c r="J26" s="108" t="s">
        <v>222</v>
      </c>
      <c r="K26" s="108"/>
      <c r="L26" s="108"/>
      <c r="M26" s="108"/>
      <c r="N26" s="3"/>
    </row>
    <row r="27" spans="1:16" ht="18" customHeight="1">
      <c r="A27" s="29" t="s">
        <v>281</v>
      </c>
      <c r="B27" s="29"/>
      <c r="C27" s="29"/>
      <c r="D27" s="29"/>
      <c r="F27" s="40"/>
      <c r="G27" s="10"/>
      <c r="H27" s="10"/>
      <c r="I27" s="10"/>
      <c r="J27" s="12"/>
      <c r="K27" s="12"/>
    </row>
    <row r="28" spans="1:16" ht="18" customHeight="1">
      <c r="A28" s="29" t="s">
        <v>282</v>
      </c>
      <c r="B28" s="29"/>
      <c r="C28" s="29"/>
      <c r="D28" s="3">
        <v>70</v>
      </c>
      <c r="F28" s="40"/>
      <c r="G28" s="10"/>
      <c r="H28" s="10"/>
      <c r="I28" s="10"/>
      <c r="J28" s="12"/>
      <c r="K28" s="12"/>
    </row>
  </sheetData>
  <mergeCells count="28">
    <mergeCell ref="A6:M6"/>
    <mergeCell ref="A2:E2"/>
    <mergeCell ref="F2:M2"/>
    <mergeCell ref="A3:E3"/>
    <mergeCell ref="F3:M3"/>
    <mergeCell ref="A4:E4"/>
    <mergeCell ref="O8:O9"/>
    <mergeCell ref="P8:P9"/>
    <mergeCell ref="A19:C19"/>
    <mergeCell ref="E19:M19"/>
    <mergeCell ref="A1:E1"/>
    <mergeCell ref="F1:M1"/>
    <mergeCell ref="A5:M5"/>
    <mergeCell ref="A8:A9"/>
    <mergeCell ref="B8:B9"/>
    <mergeCell ref="C8:D9"/>
    <mergeCell ref="E8:E9"/>
    <mergeCell ref="F8:G8"/>
    <mergeCell ref="H8:I8"/>
    <mergeCell ref="J8:J9"/>
    <mergeCell ref="K8:K9"/>
    <mergeCell ref="L8:L9"/>
    <mergeCell ref="A21:E21"/>
    <mergeCell ref="J21:M21"/>
    <mergeCell ref="A26:E26"/>
    <mergeCell ref="J26:M26"/>
    <mergeCell ref="N8:N9"/>
    <mergeCell ref="M8:M9"/>
  </mergeCells>
  <conditionalFormatting sqref="H10:H18">
    <cfRule type="cellIs" dxfId="27" priority="1" stopIfTrue="1" operator="lessThan">
      <formula>30</formula>
    </cfRule>
    <cfRule type="cellIs" dxfId="26" priority="2" stopIfTrue="1" operator="lessThan">
      <formula>50</formula>
    </cfRule>
    <cfRule type="cellIs" dxfId="25" priority="3" stopIfTrue="1" operator="notBetween">
      <formula>70</formula>
      <formula>"&lt;70"</formula>
    </cfRule>
  </conditionalFormatting>
  <conditionalFormatting sqref="I10:I18 O10:O18">
    <cfRule type="cellIs" dxfId="24" priority="4" stopIfTrue="1" operator="lessThan">
      <formula>30</formula>
    </cfRule>
    <cfRule type="cellIs" dxfId="23" priority="5" stopIfTrue="1" operator="lessThan">
      <formula>50</formula>
    </cfRule>
    <cfRule type="cellIs" dxfId="22" priority="6" stopIfTrue="1" operator="notBetween">
      <formula>70</formula>
      <formula>"&lt;70"</formula>
    </cfRule>
  </conditionalFormatting>
  <conditionalFormatting sqref="J10:L18">
    <cfRule type="cellIs" dxfId="21" priority="7" stopIfTrue="1" operator="equal">
      <formula>"HSG"</formula>
    </cfRule>
    <cfRule type="cellIs" dxfId="20" priority="8" stopIfTrue="1" operator="equal">
      <formula>"HSXS"</formula>
    </cfRule>
  </conditionalFormatting>
  <conditionalFormatting sqref="F10:F18">
    <cfRule type="cellIs" dxfId="19" priority="9" stopIfTrue="1" operator="lessThan">
      <formula>3</formula>
    </cfRule>
    <cfRule type="cellIs" dxfId="18" priority="10" stopIfTrue="1" operator="lessThan">
      <formula>5</formula>
    </cfRule>
    <cfRule type="cellIs" dxfId="17" priority="11" stopIfTrue="1" operator="notBetween">
      <formula>7</formula>
      <formula>"&lt;7"</formula>
    </cfRule>
  </conditionalFormatting>
  <conditionalFormatting sqref="G10:G18">
    <cfRule type="cellIs" dxfId="16" priority="12" stopIfTrue="1" operator="lessThan">
      <formula>3</formula>
    </cfRule>
    <cfRule type="cellIs" dxfId="15" priority="13" stopIfTrue="1" operator="lessThan">
      <formula>5</formula>
    </cfRule>
    <cfRule type="cellIs" dxfId="14" priority="14" stopIfTrue="1" operator="notBetween">
      <formula>7</formula>
      <formula>"&lt;7"</formula>
    </cfRule>
  </conditionalFormatting>
  <pageMargins left="0.59055118110236227" right="0.19685039370078741" top="0.47244094488188981" bottom="0.47244094488188981" header="0" footer="0.23622047244094491"/>
  <pageSetup paperSize="9" scale="95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2"/>
  <sheetViews>
    <sheetView tabSelected="1" view="pageBreakPreview" zoomScaleNormal="100" workbookViewId="0">
      <selection activeCell="G117" sqref="G117"/>
    </sheetView>
  </sheetViews>
  <sheetFormatPr defaultRowHeight="15"/>
  <cols>
    <col min="1" max="1" width="5.625" style="3" customWidth="1"/>
    <col min="2" max="2" width="8.625" style="3" customWidth="1"/>
    <col min="3" max="3" width="19.625" style="3" bestFit="1" customWidth="1"/>
    <col min="4" max="4" width="6.875" style="3" bestFit="1" customWidth="1"/>
    <col min="5" max="5" width="10.625" style="3" customWidth="1"/>
    <col min="6" max="9" width="4.625" style="3" customWidth="1"/>
    <col min="10" max="11" width="6.125" style="3" customWidth="1"/>
    <col min="12" max="12" width="6.125" style="85" customWidth="1"/>
    <col min="13" max="13" width="11.625" style="3" customWidth="1"/>
    <col min="14" max="14" width="4.625" style="29" customWidth="1"/>
    <col min="15" max="15" width="4.625" style="3" customWidth="1"/>
    <col min="16" max="16" width="5.625" style="85" customWidth="1"/>
    <col min="17" max="16384" width="9" style="3"/>
  </cols>
  <sheetData>
    <row r="1" spans="1:16" ht="17.100000000000001" customHeight="1">
      <c r="A1" s="106" t="s">
        <v>157</v>
      </c>
      <c r="B1" s="106"/>
      <c r="C1" s="106"/>
      <c r="D1" s="106"/>
      <c r="E1" s="106"/>
      <c r="F1" s="107" t="s">
        <v>225</v>
      </c>
      <c r="G1" s="107"/>
      <c r="H1" s="107"/>
      <c r="I1" s="107"/>
      <c r="J1" s="107"/>
      <c r="K1" s="107"/>
      <c r="L1" s="107"/>
      <c r="M1" s="107"/>
      <c r="N1" s="86"/>
      <c r="O1" s="85"/>
    </row>
    <row r="2" spans="1:16" ht="17.100000000000001" customHeight="1">
      <c r="A2" s="107" t="s">
        <v>224</v>
      </c>
      <c r="B2" s="107"/>
      <c r="C2" s="107"/>
      <c r="D2" s="107"/>
      <c r="E2" s="107"/>
      <c r="F2" s="108" t="s">
        <v>226</v>
      </c>
      <c r="G2" s="108"/>
      <c r="H2" s="108"/>
      <c r="I2" s="108"/>
      <c r="J2" s="108"/>
      <c r="K2" s="108"/>
      <c r="L2" s="108"/>
      <c r="M2" s="108"/>
      <c r="N2" s="86"/>
      <c r="O2" s="85"/>
    </row>
    <row r="3" spans="1:16" ht="17.100000000000001" customHeight="1">
      <c r="A3" s="107" t="s">
        <v>59</v>
      </c>
      <c r="B3" s="107"/>
      <c r="C3" s="107"/>
      <c r="D3" s="107"/>
      <c r="E3" s="107"/>
      <c r="F3" s="106"/>
      <c r="G3" s="106"/>
      <c r="H3" s="106"/>
      <c r="I3" s="106"/>
      <c r="J3" s="106"/>
      <c r="K3" s="106"/>
      <c r="L3" s="106"/>
      <c r="M3" s="106"/>
      <c r="N3" s="86"/>
      <c r="O3" s="85"/>
    </row>
    <row r="4" spans="1:16" s="19" customFormat="1" ht="17.100000000000001" customHeight="1">
      <c r="A4" s="90"/>
      <c r="B4" s="90"/>
      <c r="C4" s="90"/>
      <c r="D4" s="90"/>
      <c r="E4" s="90"/>
      <c r="F4" s="84"/>
      <c r="M4" s="21"/>
      <c r="N4" s="18"/>
      <c r="O4" s="36"/>
      <c r="P4" s="36"/>
    </row>
    <row r="5" spans="1:16" ht="30" customHeight="1">
      <c r="A5" s="91" t="s">
        <v>551</v>
      </c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86"/>
    </row>
    <row r="6" spans="1:16" ht="24.95" customHeight="1">
      <c r="A6" s="96" t="s">
        <v>154</v>
      </c>
      <c r="B6" s="96"/>
      <c r="C6" s="96"/>
      <c r="D6" s="96"/>
      <c r="E6" s="96"/>
      <c r="F6" s="96"/>
      <c r="G6" s="96"/>
      <c r="H6" s="96"/>
      <c r="I6" s="96"/>
      <c r="J6" s="96"/>
      <c r="K6" s="96"/>
      <c r="L6" s="96"/>
      <c r="M6" s="96"/>
      <c r="N6" s="3"/>
    </row>
    <row r="7" spans="1:16" ht="15" customHeight="1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</row>
    <row r="8" spans="1:16" ht="30" customHeight="1">
      <c r="A8" s="97" t="s">
        <v>278</v>
      </c>
      <c r="B8" s="99" t="s">
        <v>244</v>
      </c>
      <c r="C8" s="100" t="s">
        <v>227</v>
      </c>
      <c r="D8" s="101"/>
      <c r="E8" s="97" t="s">
        <v>158</v>
      </c>
      <c r="F8" s="104" t="s">
        <v>280</v>
      </c>
      <c r="G8" s="105"/>
      <c r="H8" s="104" t="s">
        <v>230</v>
      </c>
      <c r="I8" s="105"/>
      <c r="J8" s="115" t="s">
        <v>231</v>
      </c>
      <c r="K8" s="115" t="s">
        <v>284</v>
      </c>
      <c r="L8" s="115" t="s">
        <v>293</v>
      </c>
      <c r="M8" s="92" t="s">
        <v>228</v>
      </c>
      <c r="N8" s="92" t="s">
        <v>229</v>
      </c>
      <c r="O8" s="94" t="s">
        <v>30</v>
      </c>
      <c r="P8" s="94" t="s">
        <v>31</v>
      </c>
    </row>
    <row r="9" spans="1:16" ht="20.100000000000001" customHeight="1">
      <c r="A9" s="98"/>
      <c r="B9" s="98"/>
      <c r="C9" s="102"/>
      <c r="D9" s="103"/>
      <c r="E9" s="98"/>
      <c r="F9" s="28" t="s">
        <v>281</v>
      </c>
      <c r="G9" s="27" t="s">
        <v>282</v>
      </c>
      <c r="H9" s="14" t="s">
        <v>281</v>
      </c>
      <c r="I9" s="14" t="s">
        <v>282</v>
      </c>
      <c r="J9" s="116"/>
      <c r="K9" s="116"/>
      <c r="L9" s="116"/>
      <c r="M9" s="93"/>
      <c r="N9" s="93"/>
      <c r="O9" s="95"/>
      <c r="P9" s="95"/>
    </row>
    <row r="10" spans="1:16" s="5" customFormat="1" ht="18" customHeight="1">
      <c r="A10" s="4">
        <v>1</v>
      </c>
      <c r="B10" s="70" t="s">
        <v>257</v>
      </c>
      <c r="C10" s="71" t="s">
        <v>258</v>
      </c>
      <c r="D10" s="72" t="s">
        <v>218</v>
      </c>
      <c r="E10" s="52" t="s">
        <v>434</v>
      </c>
      <c r="F10" s="73">
        <v>6.79</v>
      </c>
      <c r="G10" s="73">
        <v>7.74</v>
      </c>
      <c r="H10" s="42">
        <v>60</v>
      </c>
      <c r="I10" s="42">
        <v>71</v>
      </c>
      <c r="J10" s="75" t="str">
        <f t="shared" ref="J10:J41" si="0">IF(AND(F10&gt;=9,H10&gt;=90),"SVXS",IF(AND(F10&gt;=8,H10&gt;=80),"SVG",IF(AND(F10&gt;=7,H10&gt;=70),"SVK"," ")))</f>
        <v xml:space="preserve"> </v>
      </c>
      <c r="K10" s="75" t="str">
        <f t="shared" ref="K10:K41" si="1">IF(AND(G10&gt;=9,I10&gt;=90),"SVXS",IF(AND(G10&gt;=8,I10&gt;=80),"SVG",IF(AND(G10&gt;=7,I10&gt;=70),"SVK"," ")))</f>
        <v>SVK</v>
      </c>
      <c r="L10" s="75" t="str">
        <f t="shared" ref="L10:L41" si="2">IF(AND(J10="SVXS",K10="SVXS"),"SVXS",IF(AND(J10="SVG",K10="SVG"),"SVG",IF(AND(J10="SVK",K10="SVK"),"SVK",IF(AND(J10="SVXS",K10="SVG"),"SVG",IF(AND(J10="SVG",K10="SVXS"),"SVG",IF(AND(J10="SVG",K10="SVK"),"SVK",IF(AND(J10="SVK",K10="SVG"),"SVK"," ")))))))</f>
        <v xml:space="preserve"> </v>
      </c>
      <c r="M10" s="89" t="s">
        <v>567</v>
      </c>
      <c r="N10" s="9"/>
      <c r="O10" s="47">
        <f t="shared" ref="O10:O41" si="3">SUM(H10:I10)/2</f>
        <v>65.5</v>
      </c>
      <c r="P10" s="4"/>
    </row>
    <row r="11" spans="1:16" s="5" customFormat="1" ht="18" customHeight="1">
      <c r="A11" s="4">
        <v>2</v>
      </c>
      <c r="B11" s="70" t="s">
        <v>489</v>
      </c>
      <c r="C11" s="71" t="s">
        <v>217</v>
      </c>
      <c r="D11" s="72" t="s">
        <v>97</v>
      </c>
      <c r="E11" s="52" t="s">
        <v>435</v>
      </c>
      <c r="F11" s="73">
        <v>7.68</v>
      </c>
      <c r="G11" s="73">
        <v>8.4499999999999993</v>
      </c>
      <c r="H11" s="42">
        <v>64</v>
      </c>
      <c r="I11" s="42">
        <v>70</v>
      </c>
      <c r="J11" s="75" t="str">
        <f t="shared" si="0"/>
        <v xml:space="preserve"> </v>
      </c>
      <c r="K11" s="75" t="str">
        <f t="shared" si="1"/>
        <v>SVK</v>
      </c>
      <c r="L11" s="75" t="str">
        <f t="shared" si="2"/>
        <v xml:space="preserve"> </v>
      </c>
      <c r="M11" s="74" t="s">
        <v>567</v>
      </c>
      <c r="N11" s="15"/>
      <c r="O11" s="47">
        <f t="shared" si="3"/>
        <v>67</v>
      </c>
      <c r="P11" s="49"/>
    </row>
    <row r="12" spans="1:16" s="5" customFormat="1" ht="18" customHeight="1">
      <c r="A12" s="4">
        <v>3</v>
      </c>
      <c r="B12" s="70" t="s">
        <v>494</v>
      </c>
      <c r="C12" s="71" t="s">
        <v>366</v>
      </c>
      <c r="D12" s="72" t="s">
        <v>451</v>
      </c>
      <c r="E12" s="52" t="s">
        <v>436</v>
      </c>
      <c r="F12" s="73">
        <v>6.55</v>
      </c>
      <c r="G12" s="73">
        <v>7.56</v>
      </c>
      <c r="H12" s="42">
        <v>80</v>
      </c>
      <c r="I12" s="42">
        <v>76</v>
      </c>
      <c r="J12" s="75" t="str">
        <f t="shared" si="0"/>
        <v xml:space="preserve"> </v>
      </c>
      <c r="K12" s="75" t="str">
        <f t="shared" si="1"/>
        <v>SVK</v>
      </c>
      <c r="L12" s="75" t="str">
        <f t="shared" si="2"/>
        <v xml:space="preserve"> </v>
      </c>
      <c r="M12" s="89" t="s">
        <v>567</v>
      </c>
      <c r="N12" s="68"/>
      <c r="O12" s="47">
        <f t="shared" si="3"/>
        <v>78</v>
      </c>
      <c r="P12" s="4"/>
    </row>
    <row r="13" spans="1:16" s="5" customFormat="1" ht="18" customHeight="1">
      <c r="A13" s="4">
        <v>4</v>
      </c>
      <c r="B13" s="70" t="s">
        <v>356</v>
      </c>
      <c r="C13" s="71" t="s">
        <v>132</v>
      </c>
      <c r="D13" s="72" t="s">
        <v>488</v>
      </c>
      <c r="E13" s="52" t="s">
        <v>436</v>
      </c>
      <c r="F13" s="73">
        <v>7.28</v>
      </c>
      <c r="G13" s="73">
        <v>8.35</v>
      </c>
      <c r="H13" s="42">
        <v>72</v>
      </c>
      <c r="I13" s="42">
        <v>81</v>
      </c>
      <c r="J13" s="79" t="str">
        <f t="shared" si="0"/>
        <v>SVK</v>
      </c>
      <c r="K13" s="75" t="str">
        <f t="shared" si="1"/>
        <v>SVG</v>
      </c>
      <c r="L13" s="79" t="str">
        <f t="shared" si="2"/>
        <v>SVK</v>
      </c>
      <c r="M13" s="54" t="s">
        <v>568</v>
      </c>
      <c r="N13" s="64"/>
      <c r="O13" s="47">
        <f t="shared" si="3"/>
        <v>76.5</v>
      </c>
      <c r="P13" s="4"/>
    </row>
    <row r="14" spans="1:16" s="5" customFormat="1" ht="18" customHeight="1">
      <c r="A14" s="4">
        <v>5</v>
      </c>
      <c r="B14" s="70" t="s">
        <v>232</v>
      </c>
      <c r="C14" s="71" t="s">
        <v>355</v>
      </c>
      <c r="D14" s="72" t="s">
        <v>115</v>
      </c>
      <c r="E14" s="52" t="s">
        <v>437</v>
      </c>
      <c r="F14" s="73">
        <v>7.06</v>
      </c>
      <c r="G14" s="73">
        <v>8.5299999999999994</v>
      </c>
      <c r="H14" s="42">
        <v>76</v>
      </c>
      <c r="I14" s="42">
        <v>93</v>
      </c>
      <c r="J14" s="75" t="str">
        <f t="shared" si="0"/>
        <v>SVK</v>
      </c>
      <c r="K14" s="75" t="str">
        <f t="shared" si="1"/>
        <v>SVG</v>
      </c>
      <c r="L14" s="75" t="str">
        <f t="shared" si="2"/>
        <v>SVK</v>
      </c>
      <c r="M14" s="89" t="s">
        <v>567</v>
      </c>
      <c r="N14" s="9"/>
      <c r="O14" s="47">
        <f t="shared" si="3"/>
        <v>84.5</v>
      </c>
      <c r="P14" s="4"/>
    </row>
    <row r="15" spans="1:16" s="5" customFormat="1" ht="18" customHeight="1">
      <c r="A15" s="4">
        <v>6</v>
      </c>
      <c r="B15" s="70" t="s">
        <v>169</v>
      </c>
      <c r="C15" s="71" t="s">
        <v>514</v>
      </c>
      <c r="D15" s="72" t="s">
        <v>370</v>
      </c>
      <c r="E15" s="52" t="s">
        <v>437</v>
      </c>
      <c r="F15" s="73">
        <v>7.84</v>
      </c>
      <c r="G15" s="73">
        <v>8.41</v>
      </c>
      <c r="H15" s="42">
        <v>74</v>
      </c>
      <c r="I15" s="42">
        <v>80</v>
      </c>
      <c r="J15" s="75" t="str">
        <f t="shared" si="0"/>
        <v>SVK</v>
      </c>
      <c r="K15" s="75" t="str">
        <f t="shared" si="1"/>
        <v>SVG</v>
      </c>
      <c r="L15" s="75" t="str">
        <f t="shared" si="2"/>
        <v>SVK</v>
      </c>
      <c r="M15" s="74" t="s">
        <v>567</v>
      </c>
      <c r="N15" s="15"/>
      <c r="O15" s="47">
        <f t="shared" si="3"/>
        <v>77</v>
      </c>
      <c r="P15" s="4"/>
    </row>
    <row r="16" spans="1:16" s="5" customFormat="1" ht="18" customHeight="1">
      <c r="A16" s="4">
        <v>7</v>
      </c>
      <c r="B16" s="70" t="s">
        <v>170</v>
      </c>
      <c r="C16" s="71" t="s">
        <v>171</v>
      </c>
      <c r="D16" s="72" t="s">
        <v>452</v>
      </c>
      <c r="E16" s="52" t="s">
        <v>110</v>
      </c>
      <c r="F16" s="73">
        <v>6.61</v>
      </c>
      <c r="G16" s="73">
        <v>8.34</v>
      </c>
      <c r="H16" s="42">
        <v>80</v>
      </c>
      <c r="I16" s="42">
        <v>77</v>
      </c>
      <c r="J16" s="75" t="str">
        <f t="shared" si="0"/>
        <v xml:space="preserve"> </v>
      </c>
      <c r="K16" s="75" t="str">
        <f t="shared" si="1"/>
        <v>SVK</v>
      </c>
      <c r="L16" s="75" t="str">
        <f t="shared" si="2"/>
        <v xml:space="preserve"> </v>
      </c>
      <c r="M16" s="74" t="s">
        <v>569</v>
      </c>
      <c r="N16" s="15"/>
      <c r="O16" s="47">
        <f t="shared" si="3"/>
        <v>78.5</v>
      </c>
      <c r="P16" s="4"/>
    </row>
    <row r="17" spans="1:16" s="5" customFormat="1" ht="18" customHeight="1">
      <c r="A17" s="4">
        <v>8</v>
      </c>
      <c r="B17" s="70" t="s">
        <v>62</v>
      </c>
      <c r="C17" s="71" t="s">
        <v>63</v>
      </c>
      <c r="D17" s="72" t="s">
        <v>107</v>
      </c>
      <c r="E17" s="52" t="s">
        <v>438</v>
      </c>
      <c r="F17" s="73">
        <v>7.02</v>
      </c>
      <c r="G17" s="73">
        <v>8.5500000000000007</v>
      </c>
      <c r="H17" s="42">
        <v>72</v>
      </c>
      <c r="I17" s="42">
        <v>70</v>
      </c>
      <c r="J17" s="79" t="str">
        <f t="shared" si="0"/>
        <v>SVK</v>
      </c>
      <c r="K17" s="75" t="str">
        <f t="shared" si="1"/>
        <v>SVK</v>
      </c>
      <c r="L17" s="79" t="str">
        <f t="shared" si="2"/>
        <v>SVK</v>
      </c>
      <c r="M17" s="54" t="s">
        <v>570</v>
      </c>
      <c r="N17" s="9"/>
      <c r="O17" s="47">
        <f t="shared" si="3"/>
        <v>71</v>
      </c>
      <c r="P17" s="4"/>
    </row>
    <row r="18" spans="1:16" s="5" customFormat="1" ht="18" customHeight="1">
      <c r="A18" s="4">
        <v>9</v>
      </c>
      <c r="B18" s="70" t="s">
        <v>509</v>
      </c>
      <c r="C18" s="71" t="s">
        <v>274</v>
      </c>
      <c r="D18" s="72" t="s">
        <v>359</v>
      </c>
      <c r="E18" s="52" t="s">
        <v>438</v>
      </c>
      <c r="F18" s="73">
        <v>7.04</v>
      </c>
      <c r="G18" s="73">
        <v>7.84</v>
      </c>
      <c r="H18" s="42">
        <v>95</v>
      </c>
      <c r="I18" s="42">
        <v>80</v>
      </c>
      <c r="J18" s="79" t="str">
        <f t="shared" si="0"/>
        <v>SVK</v>
      </c>
      <c r="K18" s="75" t="str">
        <f t="shared" si="1"/>
        <v>SVK</v>
      </c>
      <c r="L18" s="79" t="str">
        <f t="shared" si="2"/>
        <v>SVK</v>
      </c>
      <c r="M18" s="54" t="s">
        <v>570</v>
      </c>
      <c r="N18" s="9"/>
      <c r="O18" s="47">
        <f t="shared" si="3"/>
        <v>87.5</v>
      </c>
      <c r="P18" s="4"/>
    </row>
    <row r="19" spans="1:16" s="5" customFormat="1" ht="18" customHeight="1">
      <c r="A19" s="4">
        <v>10</v>
      </c>
      <c r="B19" s="70" t="s">
        <v>510</v>
      </c>
      <c r="C19" s="71" t="s">
        <v>511</v>
      </c>
      <c r="D19" s="72" t="s">
        <v>383</v>
      </c>
      <c r="E19" s="52" t="s">
        <v>438</v>
      </c>
      <c r="F19" s="73">
        <v>7.47</v>
      </c>
      <c r="G19" s="73">
        <v>7.87</v>
      </c>
      <c r="H19" s="42">
        <v>70</v>
      </c>
      <c r="I19" s="42">
        <v>70</v>
      </c>
      <c r="J19" s="79" t="str">
        <f t="shared" si="0"/>
        <v>SVK</v>
      </c>
      <c r="K19" s="75" t="str">
        <f t="shared" si="1"/>
        <v>SVK</v>
      </c>
      <c r="L19" s="79" t="str">
        <f t="shared" si="2"/>
        <v>SVK</v>
      </c>
      <c r="M19" s="54" t="s">
        <v>570</v>
      </c>
      <c r="N19" s="55" t="s">
        <v>90</v>
      </c>
      <c r="O19" s="47">
        <f t="shared" si="3"/>
        <v>70</v>
      </c>
      <c r="P19" s="4"/>
    </row>
    <row r="20" spans="1:16" s="5" customFormat="1" ht="18" customHeight="1">
      <c r="A20" s="4">
        <v>11</v>
      </c>
      <c r="B20" s="70" t="s">
        <v>512</v>
      </c>
      <c r="C20" s="71" t="s">
        <v>80</v>
      </c>
      <c r="D20" s="72" t="s">
        <v>99</v>
      </c>
      <c r="E20" s="52" t="s">
        <v>438</v>
      </c>
      <c r="F20" s="73">
        <v>5.88</v>
      </c>
      <c r="G20" s="73">
        <v>7.66</v>
      </c>
      <c r="H20" s="42">
        <v>53</v>
      </c>
      <c r="I20" s="42">
        <v>70</v>
      </c>
      <c r="J20" s="75" t="str">
        <f t="shared" si="0"/>
        <v xml:space="preserve"> </v>
      </c>
      <c r="K20" s="75" t="str">
        <f t="shared" si="1"/>
        <v>SVK</v>
      </c>
      <c r="L20" s="75" t="str">
        <f t="shared" si="2"/>
        <v xml:space="preserve"> </v>
      </c>
      <c r="M20" s="89" t="s">
        <v>569</v>
      </c>
      <c r="N20" s="9"/>
      <c r="O20" s="47">
        <f t="shared" si="3"/>
        <v>61.5</v>
      </c>
      <c r="P20" s="4"/>
    </row>
    <row r="21" spans="1:16" s="5" customFormat="1" ht="18" customHeight="1">
      <c r="A21" s="4">
        <v>12</v>
      </c>
      <c r="B21" s="70" t="s">
        <v>513</v>
      </c>
      <c r="C21" s="71" t="s">
        <v>286</v>
      </c>
      <c r="D21" s="72" t="s">
        <v>398</v>
      </c>
      <c r="E21" s="52" t="s">
        <v>438</v>
      </c>
      <c r="F21" s="73">
        <v>6.93</v>
      </c>
      <c r="G21" s="73">
        <v>8.2899999999999991</v>
      </c>
      <c r="H21" s="42">
        <v>99</v>
      </c>
      <c r="I21" s="42">
        <v>100</v>
      </c>
      <c r="J21" s="75" t="str">
        <f t="shared" si="0"/>
        <v xml:space="preserve"> </v>
      </c>
      <c r="K21" s="75" t="str">
        <f t="shared" si="1"/>
        <v>SVG</v>
      </c>
      <c r="L21" s="75" t="str">
        <f t="shared" si="2"/>
        <v xml:space="preserve"> </v>
      </c>
      <c r="M21" s="74" t="s">
        <v>569</v>
      </c>
      <c r="N21" s="9"/>
      <c r="O21" s="47">
        <f t="shared" si="3"/>
        <v>99.5</v>
      </c>
      <c r="P21" s="4"/>
    </row>
    <row r="22" spans="1:16" s="5" customFormat="1" ht="18" customHeight="1">
      <c r="A22" s="4">
        <v>13</v>
      </c>
      <c r="B22" s="70" t="s">
        <v>515</v>
      </c>
      <c r="C22" s="71" t="s">
        <v>516</v>
      </c>
      <c r="D22" s="72" t="s">
        <v>486</v>
      </c>
      <c r="E22" s="52" t="s">
        <v>438</v>
      </c>
      <c r="F22" s="73">
        <v>7.43</v>
      </c>
      <c r="G22" s="73">
        <v>8.31</v>
      </c>
      <c r="H22" s="42">
        <v>64</v>
      </c>
      <c r="I22" s="42">
        <v>71</v>
      </c>
      <c r="J22" s="75" t="str">
        <f t="shared" si="0"/>
        <v xml:space="preserve"> </v>
      </c>
      <c r="K22" s="75" t="str">
        <f t="shared" si="1"/>
        <v>SVK</v>
      </c>
      <c r="L22" s="75" t="str">
        <f t="shared" si="2"/>
        <v xml:space="preserve"> </v>
      </c>
      <c r="M22" s="74" t="s">
        <v>569</v>
      </c>
      <c r="N22" s="9"/>
      <c r="O22" s="47">
        <f t="shared" si="3"/>
        <v>67.5</v>
      </c>
      <c r="P22" s="4"/>
    </row>
    <row r="23" spans="1:16" s="5" customFormat="1" ht="18" customHeight="1">
      <c r="A23" s="4">
        <v>14</v>
      </c>
      <c r="B23" s="70" t="s">
        <v>66</v>
      </c>
      <c r="C23" s="71" t="s">
        <v>142</v>
      </c>
      <c r="D23" s="72" t="s">
        <v>252</v>
      </c>
      <c r="E23" s="52" t="s">
        <v>438</v>
      </c>
      <c r="F23" s="73">
        <v>8.42</v>
      </c>
      <c r="G23" s="73">
        <v>8.69</v>
      </c>
      <c r="H23" s="42">
        <v>96</v>
      </c>
      <c r="I23" s="42">
        <v>100</v>
      </c>
      <c r="J23" s="75" t="str">
        <f t="shared" si="0"/>
        <v>SVG</v>
      </c>
      <c r="K23" s="75" t="str">
        <f t="shared" si="1"/>
        <v>SVG</v>
      </c>
      <c r="L23" s="75" t="str">
        <f t="shared" si="2"/>
        <v>SVG</v>
      </c>
      <c r="M23" s="74" t="s">
        <v>569</v>
      </c>
      <c r="N23" s="55"/>
      <c r="O23" s="47">
        <f t="shared" si="3"/>
        <v>98</v>
      </c>
      <c r="P23" s="4"/>
    </row>
    <row r="24" spans="1:16" s="5" customFormat="1" ht="18" customHeight="1">
      <c r="A24" s="4">
        <v>15</v>
      </c>
      <c r="B24" s="70" t="s">
        <v>67</v>
      </c>
      <c r="C24" s="71" t="s">
        <v>100</v>
      </c>
      <c r="D24" s="72" t="s">
        <v>51</v>
      </c>
      <c r="E24" s="52" t="s">
        <v>438</v>
      </c>
      <c r="F24" s="73">
        <v>8.2799999999999994</v>
      </c>
      <c r="G24" s="73">
        <v>8.89</v>
      </c>
      <c r="H24" s="42">
        <v>61</v>
      </c>
      <c r="I24" s="42">
        <v>71</v>
      </c>
      <c r="J24" s="75" t="str">
        <f t="shared" si="0"/>
        <v xml:space="preserve"> </v>
      </c>
      <c r="K24" s="75" t="str">
        <f t="shared" si="1"/>
        <v>SVK</v>
      </c>
      <c r="L24" s="75" t="str">
        <f t="shared" si="2"/>
        <v xml:space="preserve"> </v>
      </c>
      <c r="M24" s="89" t="s">
        <v>569</v>
      </c>
      <c r="N24" s="9"/>
      <c r="O24" s="47">
        <f t="shared" si="3"/>
        <v>66</v>
      </c>
      <c r="P24" s="4"/>
    </row>
    <row r="25" spans="1:16" s="5" customFormat="1" ht="18" customHeight="1">
      <c r="A25" s="4">
        <v>16</v>
      </c>
      <c r="B25" s="70" t="s">
        <v>68</v>
      </c>
      <c r="C25" s="71" t="s">
        <v>146</v>
      </c>
      <c r="D25" s="72" t="s">
        <v>103</v>
      </c>
      <c r="E25" s="52" t="s">
        <v>438</v>
      </c>
      <c r="F25" s="73">
        <v>7.28</v>
      </c>
      <c r="G25" s="73">
        <v>8.7899999999999991</v>
      </c>
      <c r="H25" s="42">
        <v>62</v>
      </c>
      <c r="I25" s="42">
        <v>70</v>
      </c>
      <c r="J25" s="75" t="str">
        <f t="shared" si="0"/>
        <v xml:space="preserve"> </v>
      </c>
      <c r="K25" s="75" t="str">
        <f t="shared" si="1"/>
        <v>SVK</v>
      </c>
      <c r="L25" s="75" t="str">
        <f t="shared" si="2"/>
        <v xml:space="preserve"> </v>
      </c>
      <c r="M25" s="89" t="s">
        <v>569</v>
      </c>
      <c r="N25" s="9"/>
      <c r="O25" s="47">
        <f t="shared" si="3"/>
        <v>66</v>
      </c>
      <c r="P25" s="4"/>
    </row>
    <row r="26" spans="1:16" s="5" customFormat="1" ht="18" customHeight="1">
      <c r="A26" s="4">
        <v>17</v>
      </c>
      <c r="B26" s="70" t="s">
        <v>69</v>
      </c>
      <c r="C26" s="71" t="s">
        <v>48</v>
      </c>
      <c r="D26" s="72" t="s">
        <v>313</v>
      </c>
      <c r="E26" s="52" t="s">
        <v>83</v>
      </c>
      <c r="F26" s="73">
        <v>7.1</v>
      </c>
      <c r="G26" s="73">
        <v>8.0500000000000007</v>
      </c>
      <c r="H26" s="42">
        <v>85</v>
      </c>
      <c r="I26" s="42">
        <v>83</v>
      </c>
      <c r="J26" s="79" t="str">
        <f t="shared" si="0"/>
        <v>SVK</v>
      </c>
      <c r="K26" s="75" t="str">
        <f t="shared" si="1"/>
        <v>SVG</v>
      </c>
      <c r="L26" s="79" t="str">
        <f t="shared" si="2"/>
        <v>SVK</v>
      </c>
      <c r="M26" s="54" t="s">
        <v>571</v>
      </c>
      <c r="N26" s="9"/>
      <c r="O26" s="47">
        <f t="shared" si="3"/>
        <v>84</v>
      </c>
      <c r="P26" s="4"/>
    </row>
    <row r="27" spans="1:16" s="5" customFormat="1" ht="18" customHeight="1">
      <c r="A27" s="4">
        <v>18</v>
      </c>
      <c r="B27" s="70" t="s">
        <v>247</v>
      </c>
      <c r="C27" s="71" t="s">
        <v>248</v>
      </c>
      <c r="D27" s="72" t="s">
        <v>87</v>
      </c>
      <c r="E27" s="52" t="s">
        <v>439</v>
      </c>
      <c r="F27" s="73">
        <v>7.03</v>
      </c>
      <c r="G27" s="73">
        <v>8.2899999999999991</v>
      </c>
      <c r="H27" s="42">
        <v>67</v>
      </c>
      <c r="I27" s="42">
        <v>74</v>
      </c>
      <c r="J27" s="75" t="str">
        <f t="shared" si="0"/>
        <v xml:space="preserve"> </v>
      </c>
      <c r="K27" s="75" t="str">
        <f t="shared" si="1"/>
        <v>SVK</v>
      </c>
      <c r="L27" s="75" t="str">
        <f t="shared" si="2"/>
        <v xml:space="preserve"> </v>
      </c>
      <c r="M27" s="89" t="s">
        <v>572</v>
      </c>
      <c r="N27" s="15"/>
      <c r="O27" s="47">
        <f t="shared" si="3"/>
        <v>70.5</v>
      </c>
      <c r="P27" s="50"/>
    </row>
    <row r="28" spans="1:16" s="5" customFormat="1" ht="18" customHeight="1">
      <c r="A28" s="4">
        <v>19</v>
      </c>
      <c r="B28" s="70" t="s">
        <v>249</v>
      </c>
      <c r="C28" s="71" t="s">
        <v>80</v>
      </c>
      <c r="D28" s="72" t="s">
        <v>250</v>
      </c>
      <c r="E28" s="52" t="s">
        <v>439</v>
      </c>
      <c r="F28" s="73">
        <v>6.64</v>
      </c>
      <c r="G28" s="73">
        <v>7.57</v>
      </c>
      <c r="H28" s="42">
        <v>65</v>
      </c>
      <c r="I28" s="42">
        <v>70</v>
      </c>
      <c r="J28" s="75" t="str">
        <f t="shared" si="0"/>
        <v xml:space="preserve"> </v>
      </c>
      <c r="K28" s="75" t="str">
        <f t="shared" si="1"/>
        <v>SVK</v>
      </c>
      <c r="L28" s="75" t="str">
        <f t="shared" si="2"/>
        <v xml:space="preserve"> </v>
      </c>
      <c r="M28" s="89" t="s">
        <v>572</v>
      </c>
      <c r="N28" s="15"/>
      <c r="O28" s="47">
        <f t="shared" si="3"/>
        <v>67.5</v>
      </c>
      <c r="P28" s="50"/>
    </row>
    <row r="29" spans="1:16" s="5" customFormat="1" ht="18" customHeight="1">
      <c r="A29" s="4">
        <v>20</v>
      </c>
      <c r="B29" s="70" t="s">
        <v>95</v>
      </c>
      <c r="C29" s="71" t="s">
        <v>167</v>
      </c>
      <c r="D29" s="72" t="s">
        <v>350</v>
      </c>
      <c r="E29" s="52" t="s">
        <v>440</v>
      </c>
      <c r="F29" s="73">
        <v>8.35</v>
      </c>
      <c r="G29" s="73">
        <v>8.77</v>
      </c>
      <c r="H29" s="42">
        <v>71</v>
      </c>
      <c r="I29" s="42">
        <v>70</v>
      </c>
      <c r="J29" s="75" t="str">
        <f t="shared" si="0"/>
        <v>SVK</v>
      </c>
      <c r="K29" s="75" t="str">
        <f t="shared" si="1"/>
        <v>SVK</v>
      </c>
      <c r="L29" s="75" t="str">
        <f t="shared" si="2"/>
        <v>SVK</v>
      </c>
      <c r="M29" s="89" t="s">
        <v>572</v>
      </c>
      <c r="N29" s="15"/>
      <c r="O29" s="47">
        <f t="shared" si="3"/>
        <v>70.5</v>
      </c>
      <c r="P29" s="4"/>
    </row>
    <row r="30" spans="1:16" s="5" customFormat="1" ht="18" customHeight="1">
      <c r="A30" s="4">
        <v>21</v>
      </c>
      <c r="B30" s="70" t="s">
        <v>96</v>
      </c>
      <c r="C30" s="71" t="s">
        <v>432</v>
      </c>
      <c r="D30" s="72" t="s">
        <v>49</v>
      </c>
      <c r="E30" s="52" t="s">
        <v>440</v>
      </c>
      <c r="F30" s="73">
        <v>7.45</v>
      </c>
      <c r="G30" s="73">
        <v>8.4600000000000009</v>
      </c>
      <c r="H30" s="42">
        <v>75</v>
      </c>
      <c r="I30" s="42">
        <v>81</v>
      </c>
      <c r="J30" s="79" t="str">
        <f t="shared" si="0"/>
        <v>SVK</v>
      </c>
      <c r="K30" s="75" t="str">
        <f t="shared" si="1"/>
        <v>SVG</v>
      </c>
      <c r="L30" s="79" t="str">
        <f t="shared" si="2"/>
        <v>SVK</v>
      </c>
      <c r="M30" s="56" t="s">
        <v>573</v>
      </c>
      <c r="N30" s="15"/>
      <c r="O30" s="47">
        <f t="shared" si="3"/>
        <v>78</v>
      </c>
      <c r="P30" s="4"/>
    </row>
    <row r="31" spans="1:16" s="5" customFormat="1" ht="18" customHeight="1">
      <c r="A31" s="4">
        <v>22</v>
      </c>
      <c r="B31" s="70" t="s">
        <v>465</v>
      </c>
      <c r="C31" s="71" t="s">
        <v>466</v>
      </c>
      <c r="D31" s="72" t="s">
        <v>353</v>
      </c>
      <c r="E31" s="52" t="s">
        <v>441</v>
      </c>
      <c r="F31" s="73">
        <v>6.92</v>
      </c>
      <c r="G31" s="73">
        <v>7.07</v>
      </c>
      <c r="H31" s="42">
        <v>70</v>
      </c>
      <c r="I31" s="42">
        <v>71</v>
      </c>
      <c r="J31" s="75" t="str">
        <f t="shared" si="0"/>
        <v xml:space="preserve"> </v>
      </c>
      <c r="K31" s="75" t="str">
        <f t="shared" si="1"/>
        <v>SVK</v>
      </c>
      <c r="L31" s="75" t="str">
        <f t="shared" si="2"/>
        <v xml:space="preserve"> </v>
      </c>
      <c r="M31" s="74" t="s">
        <v>567</v>
      </c>
      <c r="N31" s="17"/>
      <c r="O31" s="47">
        <f t="shared" si="3"/>
        <v>70.5</v>
      </c>
      <c r="P31" s="4"/>
    </row>
    <row r="32" spans="1:16" s="5" customFormat="1" ht="18" customHeight="1">
      <c r="A32" s="4">
        <v>23</v>
      </c>
      <c r="B32" s="70" t="s">
        <v>467</v>
      </c>
      <c r="C32" s="71" t="s">
        <v>468</v>
      </c>
      <c r="D32" s="72" t="s">
        <v>353</v>
      </c>
      <c r="E32" s="52" t="s">
        <v>441</v>
      </c>
      <c r="F32" s="73">
        <v>7.59</v>
      </c>
      <c r="G32" s="73">
        <v>7.26</v>
      </c>
      <c r="H32" s="42">
        <v>72</v>
      </c>
      <c r="I32" s="42">
        <v>71</v>
      </c>
      <c r="J32" s="75" t="str">
        <f t="shared" si="0"/>
        <v>SVK</v>
      </c>
      <c r="K32" s="75" t="str">
        <f t="shared" si="1"/>
        <v>SVK</v>
      </c>
      <c r="L32" s="75" t="str">
        <f t="shared" si="2"/>
        <v>SVK</v>
      </c>
      <c r="M32" s="89" t="s">
        <v>567</v>
      </c>
      <c r="N32" s="9"/>
      <c r="O32" s="47">
        <f t="shared" si="3"/>
        <v>71.5</v>
      </c>
      <c r="P32" s="4"/>
    </row>
    <row r="33" spans="1:16" s="5" customFormat="1" ht="18" customHeight="1">
      <c r="A33" s="4">
        <v>24</v>
      </c>
      <c r="B33" s="70" t="s">
        <v>469</v>
      </c>
      <c r="C33" s="71" t="s">
        <v>470</v>
      </c>
      <c r="D33" s="72" t="s">
        <v>353</v>
      </c>
      <c r="E33" s="52" t="s">
        <v>441</v>
      </c>
      <c r="F33" s="73">
        <v>6.86</v>
      </c>
      <c r="G33" s="73">
        <v>7.3</v>
      </c>
      <c r="H33" s="42">
        <v>71</v>
      </c>
      <c r="I33" s="42">
        <v>71</v>
      </c>
      <c r="J33" s="75" t="str">
        <f t="shared" si="0"/>
        <v xml:space="preserve"> </v>
      </c>
      <c r="K33" s="75" t="str">
        <f t="shared" si="1"/>
        <v>SVK</v>
      </c>
      <c r="L33" s="75" t="str">
        <f t="shared" si="2"/>
        <v xml:space="preserve"> </v>
      </c>
      <c r="M33" s="74" t="s">
        <v>567</v>
      </c>
      <c r="N33" s="9"/>
      <c r="O33" s="47">
        <f t="shared" si="3"/>
        <v>71</v>
      </c>
      <c r="P33" s="4"/>
    </row>
    <row r="34" spans="1:16" s="5" customFormat="1" ht="18" customHeight="1">
      <c r="A34" s="4">
        <v>25</v>
      </c>
      <c r="B34" s="70" t="s">
        <v>471</v>
      </c>
      <c r="C34" s="71" t="s">
        <v>344</v>
      </c>
      <c r="D34" s="72" t="s">
        <v>483</v>
      </c>
      <c r="E34" s="52" t="s">
        <v>441</v>
      </c>
      <c r="F34" s="73">
        <v>7.06</v>
      </c>
      <c r="G34" s="73">
        <v>7.43</v>
      </c>
      <c r="H34" s="42">
        <v>71</v>
      </c>
      <c r="I34" s="42">
        <v>71</v>
      </c>
      <c r="J34" s="79" t="str">
        <f t="shared" si="0"/>
        <v>SVK</v>
      </c>
      <c r="K34" s="75" t="str">
        <f t="shared" si="1"/>
        <v>SVK</v>
      </c>
      <c r="L34" s="79" t="str">
        <f t="shared" si="2"/>
        <v>SVK</v>
      </c>
      <c r="M34" s="54" t="s">
        <v>568</v>
      </c>
      <c r="N34" s="9"/>
      <c r="O34" s="47">
        <f t="shared" si="3"/>
        <v>71</v>
      </c>
      <c r="P34" s="4"/>
    </row>
    <row r="35" spans="1:16" s="5" customFormat="1" ht="18" customHeight="1">
      <c r="A35" s="4">
        <v>26</v>
      </c>
      <c r="B35" s="70" t="s">
        <v>472</v>
      </c>
      <c r="C35" s="71" t="s">
        <v>92</v>
      </c>
      <c r="D35" s="72" t="s">
        <v>375</v>
      </c>
      <c r="E35" s="52" t="s">
        <v>441</v>
      </c>
      <c r="F35" s="73">
        <v>6.26</v>
      </c>
      <c r="G35" s="73">
        <v>7.38</v>
      </c>
      <c r="H35" s="42">
        <v>55</v>
      </c>
      <c r="I35" s="42">
        <v>71</v>
      </c>
      <c r="J35" s="75" t="str">
        <f t="shared" si="0"/>
        <v xml:space="preserve"> </v>
      </c>
      <c r="K35" s="75" t="str">
        <f t="shared" si="1"/>
        <v>SVK</v>
      </c>
      <c r="L35" s="75" t="str">
        <f t="shared" si="2"/>
        <v xml:space="preserve"> </v>
      </c>
      <c r="M35" s="89" t="s">
        <v>567</v>
      </c>
      <c r="N35" s="9"/>
      <c r="O35" s="47">
        <f t="shared" si="3"/>
        <v>63</v>
      </c>
      <c r="P35" s="4"/>
    </row>
    <row r="36" spans="1:16" s="5" customFormat="1" ht="18" customHeight="1">
      <c r="A36" s="4">
        <v>27</v>
      </c>
      <c r="B36" s="70" t="s">
        <v>473</v>
      </c>
      <c r="C36" s="71" t="s">
        <v>80</v>
      </c>
      <c r="D36" s="72" t="s">
        <v>402</v>
      </c>
      <c r="E36" s="52" t="s">
        <v>441</v>
      </c>
      <c r="F36" s="73">
        <v>6.18</v>
      </c>
      <c r="G36" s="73">
        <v>8.07</v>
      </c>
      <c r="H36" s="42">
        <v>85</v>
      </c>
      <c r="I36" s="42">
        <v>86</v>
      </c>
      <c r="J36" s="75" t="str">
        <f t="shared" si="0"/>
        <v xml:space="preserve"> </v>
      </c>
      <c r="K36" s="75" t="str">
        <f t="shared" si="1"/>
        <v>SVG</v>
      </c>
      <c r="L36" s="75" t="str">
        <f t="shared" si="2"/>
        <v xml:space="preserve"> </v>
      </c>
      <c r="M36" s="89" t="s">
        <v>567</v>
      </c>
      <c r="N36" s="17"/>
      <c r="O36" s="47">
        <f t="shared" si="3"/>
        <v>85.5</v>
      </c>
      <c r="P36" s="4"/>
    </row>
    <row r="37" spans="1:16" s="5" customFormat="1" ht="18" customHeight="1">
      <c r="A37" s="4">
        <v>28</v>
      </c>
      <c r="B37" s="70" t="s">
        <v>474</v>
      </c>
      <c r="C37" s="71" t="s">
        <v>159</v>
      </c>
      <c r="D37" s="72" t="s">
        <v>190</v>
      </c>
      <c r="E37" s="52" t="s">
        <v>441</v>
      </c>
      <c r="F37" s="73">
        <v>7</v>
      </c>
      <c r="G37" s="73">
        <v>7.97</v>
      </c>
      <c r="H37" s="42">
        <v>82</v>
      </c>
      <c r="I37" s="42">
        <v>81</v>
      </c>
      <c r="J37" s="79" t="str">
        <f t="shared" si="0"/>
        <v>SVK</v>
      </c>
      <c r="K37" s="75" t="str">
        <f t="shared" si="1"/>
        <v>SVK</v>
      </c>
      <c r="L37" s="79" t="str">
        <f t="shared" si="2"/>
        <v>SVK</v>
      </c>
      <c r="M37" s="56" t="s">
        <v>568</v>
      </c>
      <c r="N37" s="9"/>
      <c r="O37" s="47">
        <f t="shared" si="3"/>
        <v>81.5</v>
      </c>
      <c r="P37" s="4"/>
    </row>
    <row r="38" spans="1:16" s="5" customFormat="1" ht="18" customHeight="1">
      <c r="A38" s="4">
        <v>29</v>
      </c>
      <c r="B38" s="70" t="s">
        <v>475</v>
      </c>
      <c r="C38" s="71" t="s">
        <v>476</v>
      </c>
      <c r="D38" s="72" t="s">
        <v>400</v>
      </c>
      <c r="E38" s="52" t="s">
        <v>441</v>
      </c>
      <c r="F38" s="73">
        <v>5.93</v>
      </c>
      <c r="G38" s="73">
        <v>7.73</v>
      </c>
      <c r="H38" s="42">
        <v>70</v>
      </c>
      <c r="I38" s="42">
        <v>71</v>
      </c>
      <c r="J38" s="75" t="str">
        <f t="shared" si="0"/>
        <v xml:space="preserve"> </v>
      </c>
      <c r="K38" s="75" t="str">
        <f t="shared" si="1"/>
        <v>SVK</v>
      </c>
      <c r="L38" s="75" t="str">
        <f t="shared" si="2"/>
        <v xml:space="preserve"> </v>
      </c>
      <c r="M38" s="89" t="s">
        <v>567</v>
      </c>
      <c r="N38" s="9"/>
      <c r="O38" s="47">
        <f t="shared" si="3"/>
        <v>70.5</v>
      </c>
      <c r="P38" s="4"/>
    </row>
    <row r="39" spans="1:16" s="5" customFormat="1" ht="18" customHeight="1">
      <c r="A39" s="4">
        <v>30</v>
      </c>
      <c r="B39" s="70" t="s">
        <v>477</v>
      </c>
      <c r="C39" s="71" t="s">
        <v>294</v>
      </c>
      <c r="D39" s="72" t="s">
        <v>37</v>
      </c>
      <c r="E39" s="52" t="s">
        <v>441</v>
      </c>
      <c r="F39" s="73">
        <v>6.83</v>
      </c>
      <c r="G39" s="73">
        <v>7.72</v>
      </c>
      <c r="H39" s="42">
        <v>71</v>
      </c>
      <c r="I39" s="42">
        <v>79</v>
      </c>
      <c r="J39" s="75" t="str">
        <f t="shared" si="0"/>
        <v xml:space="preserve"> </v>
      </c>
      <c r="K39" s="75" t="str">
        <f t="shared" si="1"/>
        <v>SVK</v>
      </c>
      <c r="L39" s="75" t="str">
        <f t="shared" si="2"/>
        <v xml:space="preserve"> </v>
      </c>
      <c r="M39" s="89" t="s">
        <v>567</v>
      </c>
      <c r="N39" s="9"/>
      <c r="O39" s="47">
        <f t="shared" si="3"/>
        <v>75</v>
      </c>
      <c r="P39" s="4"/>
    </row>
    <row r="40" spans="1:16" s="5" customFormat="1" ht="18" customHeight="1">
      <c r="A40" s="4">
        <v>31</v>
      </c>
      <c r="B40" s="70" t="s">
        <v>478</v>
      </c>
      <c r="C40" s="71" t="s">
        <v>92</v>
      </c>
      <c r="D40" s="72" t="s">
        <v>50</v>
      </c>
      <c r="E40" s="52" t="s">
        <v>441</v>
      </c>
      <c r="F40" s="73">
        <v>8.0399999999999991</v>
      </c>
      <c r="G40" s="73">
        <v>8.39</v>
      </c>
      <c r="H40" s="42">
        <v>95</v>
      </c>
      <c r="I40" s="42">
        <v>94</v>
      </c>
      <c r="J40" s="75" t="str">
        <f t="shared" si="0"/>
        <v>SVG</v>
      </c>
      <c r="K40" s="75" t="str">
        <f t="shared" si="1"/>
        <v>SVG</v>
      </c>
      <c r="L40" s="75" t="str">
        <f t="shared" si="2"/>
        <v>SVG</v>
      </c>
      <c r="M40" s="89" t="s">
        <v>567</v>
      </c>
      <c r="N40" s="9"/>
      <c r="O40" s="47">
        <f t="shared" si="3"/>
        <v>94.5</v>
      </c>
      <c r="P40" s="4"/>
    </row>
    <row r="41" spans="1:16" s="5" customFormat="1" ht="18" customHeight="1">
      <c r="A41" s="4">
        <v>32</v>
      </c>
      <c r="B41" s="70" t="s">
        <v>117</v>
      </c>
      <c r="C41" s="71" t="s">
        <v>167</v>
      </c>
      <c r="D41" s="72" t="s">
        <v>51</v>
      </c>
      <c r="E41" s="52" t="s">
        <v>441</v>
      </c>
      <c r="F41" s="73">
        <v>7.26</v>
      </c>
      <c r="G41" s="73">
        <v>7.58</v>
      </c>
      <c r="H41" s="42">
        <v>93</v>
      </c>
      <c r="I41" s="42">
        <v>78</v>
      </c>
      <c r="J41" s="79" t="str">
        <f t="shared" si="0"/>
        <v>SVK</v>
      </c>
      <c r="K41" s="75" t="str">
        <f t="shared" si="1"/>
        <v>SVK</v>
      </c>
      <c r="L41" s="79" t="str">
        <f t="shared" si="2"/>
        <v>SVK</v>
      </c>
      <c r="M41" s="56" t="s">
        <v>568</v>
      </c>
      <c r="N41" s="9"/>
      <c r="O41" s="47">
        <f t="shared" si="3"/>
        <v>85.5</v>
      </c>
      <c r="P41" s="4"/>
    </row>
    <row r="42" spans="1:16" s="5" customFormat="1" ht="18" customHeight="1">
      <c r="A42" s="4">
        <v>33</v>
      </c>
      <c r="B42" s="70" t="s">
        <v>118</v>
      </c>
      <c r="C42" s="71" t="s">
        <v>119</v>
      </c>
      <c r="D42" s="72" t="s">
        <v>251</v>
      </c>
      <c r="E42" s="52" t="s">
        <v>442</v>
      </c>
      <c r="F42" s="73">
        <v>6.04</v>
      </c>
      <c r="G42" s="73">
        <v>7.27</v>
      </c>
      <c r="H42" s="42">
        <v>73</v>
      </c>
      <c r="I42" s="42">
        <v>80</v>
      </c>
      <c r="J42" s="75" t="str">
        <f t="shared" ref="J42:J73" si="4">IF(AND(F42&gt;=9,H42&gt;=90),"SVXS",IF(AND(F42&gt;=8,H42&gt;=80),"SVG",IF(AND(F42&gt;=7,H42&gt;=70),"SVK"," ")))</f>
        <v xml:space="preserve"> </v>
      </c>
      <c r="K42" s="75" t="str">
        <f t="shared" ref="K42:K73" si="5">IF(AND(G42&gt;=9,I42&gt;=90),"SVXS",IF(AND(G42&gt;=8,I42&gt;=80),"SVG",IF(AND(G42&gt;=7,I42&gt;=70),"SVK"," ")))</f>
        <v>SVK</v>
      </c>
      <c r="L42" s="75" t="str">
        <f t="shared" ref="L42:L73" si="6">IF(AND(J42="SVXS",K42="SVXS"),"SVXS",IF(AND(J42="SVG",K42="SVG"),"SVG",IF(AND(J42="SVK",K42="SVK"),"SVK",IF(AND(J42="SVXS",K42="SVG"),"SVG",IF(AND(J42="SVG",K42="SVXS"),"SVG",IF(AND(J42="SVG",K42="SVK"),"SVK",IF(AND(J42="SVK",K42="SVG"),"SVK"," ")))))))</f>
        <v xml:space="preserve"> </v>
      </c>
      <c r="M42" s="89" t="s">
        <v>567</v>
      </c>
      <c r="N42" s="9"/>
      <c r="O42" s="47">
        <f t="shared" ref="O42:O73" si="7">SUM(H42:I42)/2</f>
        <v>76.5</v>
      </c>
      <c r="P42" s="4"/>
    </row>
    <row r="43" spans="1:16" s="5" customFormat="1" ht="18" customHeight="1">
      <c r="A43" s="4">
        <v>34</v>
      </c>
      <c r="B43" s="70" t="s">
        <v>21</v>
      </c>
      <c r="C43" s="71" t="s">
        <v>22</v>
      </c>
      <c r="D43" s="72" t="s">
        <v>23</v>
      </c>
      <c r="E43" s="52" t="s">
        <v>442</v>
      </c>
      <c r="F43" s="73">
        <v>5.58</v>
      </c>
      <c r="G43" s="73">
        <v>7.81</v>
      </c>
      <c r="H43" s="42">
        <v>71</v>
      </c>
      <c r="I43" s="42">
        <v>85</v>
      </c>
      <c r="J43" s="75" t="str">
        <f t="shared" si="4"/>
        <v xml:space="preserve"> </v>
      </c>
      <c r="K43" s="75" t="str">
        <f t="shared" si="5"/>
        <v>SVK</v>
      </c>
      <c r="L43" s="75" t="str">
        <f t="shared" si="6"/>
        <v xml:space="preserve"> </v>
      </c>
      <c r="M43" s="89" t="s">
        <v>567</v>
      </c>
      <c r="N43" s="9"/>
      <c r="O43" s="47">
        <f t="shared" si="7"/>
        <v>78</v>
      </c>
      <c r="P43" s="4"/>
    </row>
    <row r="44" spans="1:16" s="5" customFormat="1" ht="18" customHeight="1">
      <c r="A44" s="4">
        <v>35</v>
      </c>
      <c r="B44" s="70" t="s">
        <v>168</v>
      </c>
      <c r="C44" s="71" t="s">
        <v>81</v>
      </c>
      <c r="D44" s="72" t="s">
        <v>283</v>
      </c>
      <c r="E44" s="52" t="s">
        <v>442</v>
      </c>
      <c r="F44" s="73">
        <v>6.97</v>
      </c>
      <c r="G44" s="73">
        <v>7.75</v>
      </c>
      <c r="H44" s="42">
        <v>92</v>
      </c>
      <c r="I44" s="42">
        <v>98</v>
      </c>
      <c r="J44" s="75" t="str">
        <f t="shared" si="4"/>
        <v xml:space="preserve"> </v>
      </c>
      <c r="K44" s="75" t="str">
        <f t="shared" si="5"/>
        <v>SVK</v>
      </c>
      <c r="L44" s="75" t="str">
        <f t="shared" si="6"/>
        <v xml:space="preserve"> </v>
      </c>
      <c r="M44" s="74" t="s">
        <v>567</v>
      </c>
      <c r="N44" s="51"/>
      <c r="O44" s="47">
        <f t="shared" si="7"/>
        <v>95</v>
      </c>
      <c r="P44" s="4"/>
    </row>
    <row r="45" spans="1:16" s="5" customFormat="1" ht="18" customHeight="1">
      <c r="A45" s="4">
        <v>36</v>
      </c>
      <c r="B45" s="70" t="s">
        <v>548</v>
      </c>
      <c r="C45" s="71" t="s">
        <v>152</v>
      </c>
      <c r="D45" s="72" t="s">
        <v>105</v>
      </c>
      <c r="E45" s="52" t="s">
        <v>442</v>
      </c>
      <c r="F45" s="73">
        <v>6.71</v>
      </c>
      <c r="G45" s="73">
        <v>7.79</v>
      </c>
      <c r="H45" s="42">
        <v>73</v>
      </c>
      <c r="I45" s="42">
        <v>81</v>
      </c>
      <c r="J45" s="75" t="str">
        <f t="shared" si="4"/>
        <v xml:space="preserve"> </v>
      </c>
      <c r="K45" s="75" t="str">
        <f t="shared" si="5"/>
        <v>SVK</v>
      </c>
      <c r="L45" s="75" t="str">
        <f t="shared" si="6"/>
        <v xml:space="preserve"> </v>
      </c>
      <c r="M45" s="89" t="s">
        <v>567</v>
      </c>
      <c r="N45" s="9"/>
      <c r="O45" s="47">
        <f t="shared" si="7"/>
        <v>77</v>
      </c>
      <c r="P45" s="4"/>
    </row>
    <row r="46" spans="1:16" s="5" customFormat="1" ht="18" customHeight="1">
      <c r="A46" s="4">
        <v>37</v>
      </c>
      <c r="B46" s="70" t="s">
        <v>70</v>
      </c>
      <c r="C46" s="71" t="s">
        <v>450</v>
      </c>
      <c r="D46" s="72" t="s">
        <v>86</v>
      </c>
      <c r="E46" s="52" t="s">
        <v>443</v>
      </c>
      <c r="F46" s="73">
        <v>6.61</v>
      </c>
      <c r="G46" s="73">
        <v>7.12</v>
      </c>
      <c r="H46" s="42">
        <v>73</v>
      </c>
      <c r="I46" s="42">
        <v>91</v>
      </c>
      <c r="J46" s="75" t="str">
        <f t="shared" si="4"/>
        <v xml:space="preserve"> </v>
      </c>
      <c r="K46" s="75" t="str">
        <f t="shared" si="5"/>
        <v>SVK</v>
      </c>
      <c r="L46" s="75" t="str">
        <f t="shared" si="6"/>
        <v xml:space="preserve"> </v>
      </c>
      <c r="M46" s="89" t="s">
        <v>567</v>
      </c>
      <c r="N46" s="9"/>
      <c r="O46" s="47">
        <f t="shared" si="7"/>
        <v>82</v>
      </c>
      <c r="P46" s="4"/>
    </row>
    <row r="47" spans="1:16" s="5" customFormat="1" ht="18" customHeight="1">
      <c r="A47" s="4">
        <v>38</v>
      </c>
      <c r="B47" s="70" t="s">
        <v>71</v>
      </c>
      <c r="C47" s="71" t="s">
        <v>287</v>
      </c>
      <c r="D47" s="72" t="s">
        <v>72</v>
      </c>
      <c r="E47" s="52" t="s">
        <v>443</v>
      </c>
      <c r="F47" s="73">
        <v>6.57</v>
      </c>
      <c r="G47" s="73">
        <v>7.46</v>
      </c>
      <c r="H47" s="42">
        <v>53</v>
      </c>
      <c r="I47" s="42">
        <v>73</v>
      </c>
      <c r="J47" s="75" t="str">
        <f t="shared" si="4"/>
        <v xml:space="preserve"> </v>
      </c>
      <c r="K47" s="75" t="str">
        <f t="shared" si="5"/>
        <v>SVK</v>
      </c>
      <c r="L47" s="75" t="str">
        <f t="shared" si="6"/>
        <v xml:space="preserve"> </v>
      </c>
      <c r="M47" s="89" t="s">
        <v>567</v>
      </c>
      <c r="N47" s="17"/>
      <c r="O47" s="47">
        <f t="shared" si="7"/>
        <v>63</v>
      </c>
      <c r="P47" s="4"/>
    </row>
    <row r="48" spans="1:16" s="5" customFormat="1" ht="18" customHeight="1">
      <c r="A48" s="4">
        <v>39</v>
      </c>
      <c r="B48" s="70" t="s">
        <v>73</v>
      </c>
      <c r="C48" s="71" t="s">
        <v>74</v>
      </c>
      <c r="D48" s="72" t="s">
        <v>37</v>
      </c>
      <c r="E48" s="52" t="s">
        <v>443</v>
      </c>
      <c r="F48" s="73">
        <v>6.56</v>
      </c>
      <c r="G48" s="73">
        <v>7.46</v>
      </c>
      <c r="H48" s="42">
        <v>70</v>
      </c>
      <c r="I48" s="42">
        <v>81</v>
      </c>
      <c r="J48" s="75" t="str">
        <f t="shared" si="4"/>
        <v xml:space="preserve"> </v>
      </c>
      <c r="K48" s="75" t="str">
        <f t="shared" si="5"/>
        <v>SVK</v>
      </c>
      <c r="L48" s="75" t="str">
        <f t="shared" si="6"/>
        <v xml:space="preserve"> </v>
      </c>
      <c r="M48" s="74" t="s">
        <v>567</v>
      </c>
      <c r="N48" s="9"/>
      <c r="O48" s="47">
        <f t="shared" si="7"/>
        <v>75.5</v>
      </c>
      <c r="P48" s="4"/>
    </row>
    <row r="49" spans="1:16" s="5" customFormat="1" ht="18" customHeight="1">
      <c r="A49" s="4">
        <v>40</v>
      </c>
      <c r="B49" s="70" t="s">
        <v>75</v>
      </c>
      <c r="C49" s="71" t="s">
        <v>116</v>
      </c>
      <c r="D49" s="72" t="s">
        <v>105</v>
      </c>
      <c r="E49" s="52" t="s">
        <v>443</v>
      </c>
      <c r="F49" s="73">
        <v>6.73</v>
      </c>
      <c r="G49" s="73">
        <v>7.31</v>
      </c>
      <c r="H49" s="42">
        <v>82</v>
      </c>
      <c r="I49" s="42">
        <v>83</v>
      </c>
      <c r="J49" s="75" t="str">
        <f t="shared" si="4"/>
        <v xml:space="preserve"> </v>
      </c>
      <c r="K49" s="75" t="str">
        <f t="shared" si="5"/>
        <v>SVK</v>
      </c>
      <c r="L49" s="75" t="str">
        <f t="shared" si="6"/>
        <v xml:space="preserve"> </v>
      </c>
      <c r="M49" s="89" t="s">
        <v>567</v>
      </c>
      <c r="N49" s="9"/>
      <c r="O49" s="47">
        <f t="shared" si="7"/>
        <v>82.5</v>
      </c>
      <c r="P49" s="4"/>
    </row>
    <row r="50" spans="1:16" s="5" customFormat="1" ht="18" customHeight="1">
      <c r="A50" s="4">
        <v>41</v>
      </c>
      <c r="B50" s="70" t="s">
        <v>27</v>
      </c>
      <c r="C50" s="71" t="s">
        <v>121</v>
      </c>
      <c r="D50" s="72" t="s">
        <v>546</v>
      </c>
      <c r="E50" s="52" t="s">
        <v>443</v>
      </c>
      <c r="F50" s="73">
        <v>6.26</v>
      </c>
      <c r="G50" s="73">
        <v>7.13</v>
      </c>
      <c r="H50" s="42">
        <v>92</v>
      </c>
      <c r="I50" s="42">
        <v>83</v>
      </c>
      <c r="J50" s="75" t="str">
        <f t="shared" si="4"/>
        <v xml:space="preserve"> </v>
      </c>
      <c r="K50" s="75" t="str">
        <f t="shared" si="5"/>
        <v>SVK</v>
      </c>
      <c r="L50" s="75" t="str">
        <f t="shared" si="6"/>
        <v xml:space="preserve"> </v>
      </c>
      <c r="M50" s="89" t="s">
        <v>567</v>
      </c>
      <c r="N50" s="55" t="s">
        <v>90</v>
      </c>
      <c r="O50" s="47">
        <f t="shared" si="7"/>
        <v>87.5</v>
      </c>
      <c r="P50" s="4"/>
    </row>
    <row r="51" spans="1:16" s="5" customFormat="1" ht="18" customHeight="1">
      <c r="A51" s="4">
        <v>42</v>
      </c>
      <c r="B51" s="70" t="s">
        <v>28</v>
      </c>
      <c r="C51" s="71" t="s">
        <v>246</v>
      </c>
      <c r="D51" s="72" t="s">
        <v>307</v>
      </c>
      <c r="E51" s="52" t="s">
        <v>443</v>
      </c>
      <c r="F51" s="73">
        <v>6.83</v>
      </c>
      <c r="G51" s="73">
        <v>7.34</v>
      </c>
      <c r="H51" s="42">
        <v>73</v>
      </c>
      <c r="I51" s="42">
        <v>85</v>
      </c>
      <c r="J51" s="75" t="str">
        <f t="shared" si="4"/>
        <v xml:space="preserve"> </v>
      </c>
      <c r="K51" s="75" t="str">
        <f t="shared" si="5"/>
        <v>SVK</v>
      </c>
      <c r="L51" s="75" t="str">
        <f t="shared" si="6"/>
        <v xml:space="preserve"> </v>
      </c>
      <c r="M51" s="89" t="s">
        <v>567</v>
      </c>
      <c r="N51" s="15"/>
      <c r="O51" s="47">
        <f t="shared" si="7"/>
        <v>79</v>
      </c>
      <c r="P51" s="4"/>
    </row>
    <row r="52" spans="1:16" s="5" customFormat="1" ht="18" customHeight="1">
      <c r="A52" s="4">
        <v>43</v>
      </c>
      <c r="B52" s="70" t="s">
        <v>89</v>
      </c>
      <c r="C52" s="71" t="s">
        <v>285</v>
      </c>
      <c r="D52" s="72" t="s">
        <v>85</v>
      </c>
      <c r="E52" s="52" t="s">
        <v>453</v>
      </c>
      <c r="F52" s="20">
        <v>7.62</v>
      </c>
      <c r="G52" s="73">
        <v>7.17</v>
      </c>
      <c r="H52" s="17">
        <v>71</v>
      </c>
      <c r="I52" s="42">
        <v>75</v>
      </c>
      <c r="J52" s="75" t="str">
        <f t="shared" si="4"/>
        <v>SVK</v>
      </c>
      <c r="K52" s="75" t="str">
        <f t="shared" si="5"/>
        <v>SVK</v>
      </c>
      <c r="L52" s="75" t="str">
        <f t="shared" si="6"/>
        <v>SVK</v>
      </c>
      <c r="M52" s="89" t="s">
        <v>569</v>
      </c>
      <c r="N52" s="15"/>
      <c r="O52" s="47">
        <f t="shared" si="7"/>
        <v>73</v>
      </c>
      <c r="P52" s="4"/>
    </row>
    <row r="53" spans="1:16" s="5" customFormat="1" ht="18" customHeight="1">
      <c r="A53" s="4">
        <v>44</v>
      </c>
      <c r="B53" s="70" t="s">
        <v>233</v>
      </c>
      <c r="C53" s="71" t="s">
        <v>91</v>
      </c>
      <c r="D53" s="72" t="s">
        <v>145</v>
      </c>
      <c r="E53" s="52" t="s">
        <v>454</v>
      </c>
      <c r="F53" s="73">
        <v>8.08</v>
      </c>
      <c r="G53" s="73">
        <v>8.43</v>
      </c>
      <c r="H53" s="42">
        <v>82</v>
      </c>
      <c r="I53" s="42">
        <v>70</v>
      </c>
      <c r="J53" s="75" t="str">
        <f t="shared" si="4"/>
        <v>SVG</v>
      </c>
      <c r="K53" s="75" t="str">
        <f t="shared" si="5"/>
        <v>SVK</v>
      </c>
      <c r="L53" s="75" t="str">
        <f t="shared" si="6"/>
        <v>SVK</v>
      </c>
      <c r="M53" s="89" t="s">
        <v>569</v>
      </c>
      <c r="N53" s="9"/>
      <c r="O53" s="47">
        <f t="shared" si="7"/>
        <v>76</v>
      </c>
      <c r="P53" s="4"/>
    </row>
    <row r="54" spans="1:16" s="5" customFormat="1" ht="18" customHeight="1">
      <c r="A54" s="4">
        <v>45</v>
      </c>
      <c r="B54" s="70" t="s">
        <v>234</v>
      </c>
      <c r="C54" s="71" t="s">
        <v>273</v>
      </c>
      <c r="D54" s="72" t="s">
        <v>410</v>
      </c>
      <c r="E54" s="52" t="s">
        <v>454</v>
      </c>
      <c r="F54" s="73">
        <v>7.91</v>
      </c>
      <c r="G54" s="73">
        <v>8.44</v>
      </c>
      <c r="H54" s="42">
        <v>71</v>
      </c>
      <c r="I54" s="42">
        <v>70</v>
      </c>
      <c r="J54" s="75" t="str">
        <f t="shared" si="4"/>
        <v>SVK</v>
      </c>
      <c r="K54" s="75" t="str">
        <f t="shared" si="5"/>
        <v>SVK</v>
      </c>
      <c r="L54" s="75" t="str">
        <f t="shared" si="6"/>
        <v>SVK</v>
      </c>
      <c r="M54" s="89" t="s">
        <v>569</v>
      </c>
      <c r="N54" s="9"/>
      <c r="O54" s="47">
        <f t="shared" si="7"/>
        <v>70.5</v>
      </c>
      <c r="P54" s="4"/>
    </row>
    <row r="55" spans="1:16" s="5" customFormat="1" ht="18" customHeight="1">
      <c r="A55" s="4">
        <v>46</v>
      </c>
      <c r="B55" s="70" t="s">
        <v>235</v>
      </c>
      <c r="C55" s="71" t="s">
        <v>490</v>
      </c>
      <c r="D55" s="72" t="s">
        <v>219</v>
      </c>
      <c r="E55" s="52" t="s">
        <v>455</v>
      </c>
      <c r="F55" s="73">
        <v>6.05</v>
      </c>
      <c r="G55" s="73">
        <v>8.14</v>
      </c>
      <c r="H55" s="42">
        <v>83</v>
      </c>
      <c r="I55" s="42">
        <v>91</v>
      </c>
      <c r="J55" s="75" t="str">
        <f t="shared" si="4"/>
        <v xml:space="preserve"> </v>
      </c>
      <c r="K55" s="75" t="str">
        <f t="shared" si="5"/>
        <v>SVG</v>
      </c>
      <c r="L55" s="75" t="str">
        <f t="shared" si="6"/>
        <v xml:space="preserve"> </v>
      </c>
      <c r="M55" s="89" t="s">
        <v>569</v>
      </c>
      <c r="N55" s="15"/>
      <c r="O55" s="47">
        <f t="shared" si="7"/>
        <v>87</v>
      </c>
      <c r="P55" s="4"/>
    </row>
    <row r="56" spans="1:16" s="5" customFormat="1" ht="18" customHeight="1">
      <c r="A56" s="4">
        <v>47</v>
      </c>
      <c r="B56" s="70" t="s">
        <v>236</v>
      </c>
      <c r="C56" s="71" t="s">
        <v>265</v>
      </c>
      <c r="D56" s="72" t="s">
        <v>23</v>
      </c>
      <c r="E56" s="52" t="s">
        <v>455</v>
      </c>
      <c r="F56" s="73">
        <v>5.55</v>
      </c>
      <c r="G56" s="73">
        <v>7.55</v>
      </c>
      <c r="H56" s="42">
        <v>69</v>
      </c>
      <c r="I56" s="42">
        <v>74</v>
      </c>
      <c r="J56" s="75" t="str">
        <f t="shared" si="4"/>
        <v xml:space="preserve"> </v>
      </c>
      <c r="K56" s="75" t="str">
        <f t="shared" si="5"/>
        <v>SVK</v>
      </c>
      <c r="L56" s="75" t="str">
        <f t="shared" si="6"/>
        <v xml:space="preserve"> </v>
      </c>
      <c r="M56" s="89" t="s">
        <v>569</v>
      </c>
      <c r="N56" s="64"/>
      <c r="O56" s="47">
        <f t="shared" si="7"/>
        <v>71.5</v>
      </c>
      <c r="P56" s="4"/>
    </row>
    <row r="57" spans="1:16" s="5" customFormat="1" ht="18" customHeight="1">
      <c r="A57" s="4">
        <v>48</v>
      </c>
      <c r="B57" s="70" t="s">
        <v>255</v>
      </c>
      <c r="C57" s="71" t="s">
        <v>60</v>
      </c>
      <c r="D57" s="72" t="s">
        <v>359</v>
      </c>
      <c r="E57" s="52" t="s">
        <v>455</v>
      </c>
      <c r="F57" s="73">
        <v>6.89</v>
      </c>
      <c r="G57" s="73">
        <v>7.51</v>
      </c>
      <c r="H57" s="42">
        <v>65</v>
      </c>
      <c r="I57" s="42">
        <v>73</v>
      </c>
      <c r="J57" s="75" t="str">
        <f t="shared" si="4"/>
        <v xml:space="preserve"> </v>
      </c>
      <c r="K57" s="75" t="str">
        <f t="shared" si="5"/>
        <v>SVK</v>
      </c>
      <c r="L57" s="75" t="str">
        <f t="shared" si="6"/>
        <v xml:space="preserve"> </v>
      </c>
      <c r="M57" s="89" t="s">
        <v>569</v>
      </c>
      <c r="N57" s="9"/>
      <c r="O57" s="47">
        <f t="shared" si="7"/>
        <v>69</v>
      </c>
      <c r="P57" s="4"/>
    </row>
    <row r="58" spans="1:16" s="5" customFormat="1" ht="18" customHeight="1">
      <c r="A58" s="4">
        <v>49</v>
      </c>
      <c r="B58" s="70" t="s">
        <v>147</v>
      </c>
      <c r="C58" s="71" t="s">
        <v>148</v>
      </c>
      <c r="D58" s="72" t="s">
        <v>144</v>
      </c>
      <c r="E58" s="52" t="s">
        <v>455</v>
      </c>
      <c r="F58" s="73">
        <v>5.7</v>
      </c>
      <c r="G58" s="73">
        <v>7.73</v>
      </c>
      <c r="H58" s="42">
        <v>63</v>
      </c>
      <c r="I58" s="42">
        <v>71</v>
      </c>
      <c r="J58" s="75" t="str">
        <f t="shared" si="4"/>
        <v xml:space="preserve"> </v>
      </c>
      <c r="K58" s="75" t="str">
        <f t="shared" si="5"/>
        <v>SVK</v>
      </c>
      <c r="L58" s="75" t="str">
        <f t="shared" si="6"/>
        <v xml:space="preserve"> </v>
      </c>
      <c r="M58" s="89" t="s">
        <v>569</v>
      </c>
      <c r="N58" s="9"/>
      <c r="O58" s="47">
        <f t="shared" si="7"/>
        <v>67</v>
      </c>
      <c r="P58" s="4"/>
    </row>
    <row r="59" spans="1:16" s="5" customFormat="1" ht="18" customHeight="1">
      <c r="A59" s="4">
        <v>50</v>
      </c>
      <c r="B59" s="70" t="s">
        <v>24</v>
      </c>
      <c r="C59" s="71" t="s">
        <v>25</v>
      </c>
      <c r="D59" s="72" t="s">
        <v>26</v>
      </c>
      <c r="E59" s="52" t="s">
        <v>455</v>
      </c>
      <c r="F59" s="73">
        <v>7.18</v>
      </c>
      <c r="G59" s="73">
        <v>7.59</v>
      </c>
      <c r="H59" s="42">
        <v>60</v>
      </c>
      <c r="I59" s="42">
        <v>70</v>
      </c>
      <c r="J59" s="75" t="str">
        <f t="shared" si="4"/>
        <v xml:space="preserve"> </v>
      </c>
      <c r="K59" s="75" t="str">
        <f t="shared" si="5"/>
        <v>SVK</v>
      </c>
      <c r="L59" s="75" t="str">
        <f t="shared" si="6"/>
        <v xml:space="preserve"> </v>
      </c>
      <c r="M59" s="89" t="s">
        <v>569</v>
      </c>
      <c r="N59" s="9"/>
      <c r="O59" s="47">
        <f t="shared" si="7"/>
        <v>65</v>
      </c>
      <c r="P59" s="4"/>
    </row>
    <row r="60" spans="1:16" s="5" customFormat="1" ht="18" customHeight="1">
      <c r="A60" s="4">
        <v>51</v>
      </c>
      <c r="B60" s="70" t="s">
        <v>161</v>
      </c>
      <c r="C60" s="71" t="s">
        <v>397</v>
      </c>
      <c r="D60" s="72" t="s">
        <v>37</v>
      </c>
      <c r="E60" s="52" t="s">
        <v>455</v>
      </c>
      <c r="F60" s="73">
        <v>7.28</v>
      </c>
      <c r="G60" s="73">
        <v>7.62</v>
      </c>
      <c r="H60" s="42">
        <v>81</v>
      </c>
      <c r="I60" s="42">
        <v>71</v>
      </c>
      <c r="J60" s="75" t="str">
        <f t="shared" si="4"/>
        <v>SVK</v>
      </c>
      <c r="K60" s="75" t="str">
        <f t="shared" si="5"/>
        <v>SVK</v>
      </c>
      <c r="L60" s="75" t="str">
        <f t="shared" si="6"/>
        <v>SVK</v>
      </c>
      <c r="M60" s="74" t="s">
        <v>569</v>
      </c>
      <c r="N60" s="9"/>
      <c r="O60" s="47">
        <f t="shared" si="7"/>
        <v>76</v>
      </c>
      <c r="P60" s="4"/>
    </row>
    <row r="61" spans="1:16" s="5" customFormat="1" ht="18" customHeight="1">
      <c r="A61" s="4">
        <v>52</v>
      </c>
      <c r="B61" s="70" t="s">
        <v>314</v>
      </c>
      <c r="C61" s="71" t="s">
        <v>201</v>
      </c>
      <c r="D61" s="72" t="s">
        <v>0</v>
      </c>
      <c r="E61" s="52" t="s">
        <v>455</v>
      </c>
      <c r="F61" s="73">
        <v>7.33</v>
      </c>
      <c r="G61" s="73">
        <v>7.72</v>
      </c>
      <c r="H61" s="42">
        <v>68</v>
      </c>
      <c r="I61" s="42">
        <v>70</v>
      </c>
      <c r="J61" s="75" t="str">
        <f t="shared" si="4"/>
        <v xml:space="preserve"> </v>
      </c>
      <c r="K61" s="75" t="str">
        <f t="shared" si="5"/>
        <v>SVK</v>
      </c>
      <c r="L61" s="75" t="str">
        <f t="shared" si="6"/>
        <v xml:space="preserve"> </v>
      </c>
      <c r="M61" s="74" t="s">
        <v>569</v>
      </c>
      <c r="N61" s="9"/>
      <c r="O61" s="47">
        <f t="shared" si="7"/>
        <v>69</v>
      </c>
      <c r="P61" s="4"/>
    </row>
    <row r="62" spans="1:16" s="5" customFormat="1" ht="18" customHeight="1">
      <c r="A62" s="4">
        <v>53</v>
      </c>
      <c r="B62" s="70" t="s">
        <v>143</v>
      </c>
      <c r="C62" s="71" t="s">
        <v>298</v>
      </c>
      <c r="D62" s="72" t="s">
        <v>329</v>
      </c>
      <c r="E62" s="52" t="s">
        <v>455</v>
      </c>
      <c r="F62" s="73">
        <v>6.26</v>
      </c>
      <c r="G62" s="73">
        <v>7.72</v>
      </c>
      <c r="H62" s="42">
        <v>78</v>
      </c>
      <c r="I62" s="42">
        <v>76</v>
      </c>
      <c r="J62" s="75" t="str">
        <f t="shared" si="4"/>
        <v xml:space="preserve"> </v>
      </c>
      <c r="K62" s="75" t="str">
        <f t="shared" si="5"/>
        <v>SVK</v>
      </c>
      <c r="L62" s="75" t="str">
        <f t="shared" si="6"/>
        <v xml:space="preserve"> </v>
      </c>
      <c r="M62" s="74" t="s">
        <v>569</v>
      </c>
      <c r="N62" s="55" t="s">
        <v>90</v>
      </c>
      <c r="O62" s="47">
        <f t="shared" si="7"/>
        <v>77</v>
      </c>
      <c r="P62" s="4"/>
    </row>
    <row r="63" spans="1:16" s="5" customFormat="1" ht="18" customHeight="1">
      <c r="A63" s="4">
        <v>54</v>
      </c>
      <c r="B63" s="70" t="s">
        <v>20</v>
      </c>
      <c r="C63" s="71" t="s">
        <v>297</v>
      </c>
      <c r="D63" s="72" t="s">
        <v>166</v>
      </c>
      <c r="E63" s="52" t="s">
        <v>456</v>
      </c>
      <c r="F63" s="73">
        <v>7.35</v>
      </c>
      <c r="G63" s="73">
        <v>8.51</v>
      </c>
      <c r="H63" s="42">
        <v>97</v>
      </c>
      <c r="I63" s="42">
        <v>77</v>
      </c>
      <c r="J63" s="75" t="str">
        <f t="shared" si="4"/>
        <v>SVK</v>
      </c>
      <c r="K63" s="75" t="str">
        <f t="shared" si="5"/>
        <v>SVK</v>
      </c>
      <c r="L63" s="75" t="str">
        <f t="shared" si="6"/>
        <v>SVK</v>
      </c>
      <c r="M63" s="89" t="s">
        <v>569</v>
      </c>
      <c r="N63" s="9"/>
      <c r="O63" s="47">
        <f t="shared" si="7"/>
        <v>87</v>
      </c>
      <c r="P63" s="4"/>
    </row>
    <row r="64" spans="1:16" s="5" customFormat="1" ht="18" customHeight="1">
      <c r="A64" s="4">
        <v>55</v>
      </c>
      <c r="B64" s="70" t="s">
        <v>376</v>
      </c>
      <c r="C64" s="71" t="s">
        <v>450</v>
      </c>
      <c r="D64" s="72" t="s">
        <v>452</v>
      </c>
      <c r="E64" s="52" t="s">
        <v>456</v>
      </c>
      <c r="F64" s="73">
        <v>7.24</v>
      </c>
      <c r="G64" s="73">
        <v>8.0500000000000007</v>
      </c>
      <c r="H64" s="42">
        <v>77</v>
      </c>
      <c r="I64" s="42">
        <v>70</v>
      </c>
      <c r="J64" s="75" t="str">
        <f t="shared" si="4"/>
        <v>SVK</v>
      </c>
      <c r="K64" s="75" t="str">
        <f t="shared" si="5"/>
        <v>SVK</v>
      </c>
      <c r="L64" s="75" t="str">
        <f t="shared" si="6"/>
        <v>SVK</v>
      </c>
      <c r="M64" s="89" t="s">
        <v>569</v>
      </c>
      <c r="N64" s="9"/>
      <c r="O64" s="47">
        <f t="shared" si="7"/>
        <v>73.5</v>
      </c>
      <c r="P64" s="4"/>
    </row>
    <row r="65" spans="1:18" s="5" customFormat="1" ht="18" customHeight="1">
      <c r="A65" s="4">
        <v>56</v>
      </c>
      <c r="B65" s="70" t="s">
        <v>377</v>
      </c>
      <c r="C65" s="71" t="s">
        <v>114</v>
      </c>
      <c r="D65" s="72" t="s">
        <v>424</v>
      </c>
      <c r="E65" s="52" t="s">
        <v>456</v>
      </c>
      <c r="F65" s="73">
        <v>6.74</v>
      </c>
      <c r="G65" s="73">
        <v>7.64</v>
      </c>
      <c r="H65" s="42">
        <v>81</v>
      </c>
      <c r="I65" s="42">
        <v>75</v>
      </c>
      <c r="J65" s="75" t="str">
        <f t="shared" si="4"/>
        <v xml:space="preserve"> </v>
      </c>
      <c r="K65" s="75" t="str">
        <f t="shared" si="5"/>
        <v>SVK</v>
      </c>
      <c r="L65" s="75" t="str">
        <f t="shared" si="6"/>
        <v xml:space="preserve"> </v>
      </c>
      <c r="M65" s="89" t="s">
        <v>569</v>
      </c>
      <c r="N65" s="9"/>
      <c r="O65" s="47">
        <f t="shared" si="7"/>
        <v>78</v>
      </c>
      <c r="P65" s="49"/>
    </row>
    <row r="66" spans="1:18" s="5" customFormat="1" ht="18" customHeight="1">
      <c r="A66" s="4">
        <v>57</v>
      </c>
      <c r="B66" s="70" t="s">
        <v>243</v>
      </c>
      <c r="C66" s="71" t="s">
        <v>484</v>
      </c>
      <c r="D66" s="72" t="s">
        <v>352</v>
      </c>
      <c r="E66" s="52" t="s">
        <v>456</v>
      </c>
      <c r="F66" s="73">
        <v>7.1</v>
      </c>
      <c r="G66" s="73">
        <v>7.99</v>
      </c>
      <c r="H66" s="42">
        <v>80</v>
      </c>
      <c r="I66" s="42">
        <v>79</v>
      </c>
      <c r="J66" s="75" t="str">
        <f t="shared" si="4"/>
        <v>SVK</v>
      </c>
      <c r="K66" s="75" t="str">
        <f t="shared" si="5"/>
        <v>SVK</v>
      </c>
      <c r="L66" s="75" t="str">
        <f t="shared" si="6"/>
        <v>SVK</v>
      </c>
      <c r="M66" s="89" t="s">
        <v>569</v>
      </c>
      <c r="N66" s="9"/>
      <c r="O66" s="47">
        <f t="shared" si="7"/>
        <v>79.5</v>
      </c>
      <c r="P66" s="4"/>
    </row>
    <row r="67" spans="1:18" s="5" customFormat="1" ht="18" customHeight="1">
      <c r="A67" s="4">
        <v>58</v>
      </c>
      <c r="B67" s="70" t="s">
        <v>446</v>
      </c>
      <c r="C67" s="71" t="s">
        <v>82</v>
      </c>
      <c r="D67" s="72" t="s">
        <v>483</v>
      </c>
      <c r="E67" s="52" t="s">
        <v>456</v>
      </c>
      <c r="F67" s="73">
        <v>7.29</v>
      </c>
      <c r="G67" s="73">
        <v>7.69</v>
      </c>
      <c r="H67" s="42">
        <v>80</v>
      </c>
      <c r="I67" s="42">
        <v>76</v>
      </c>
      <c r="J67" s="75" t="str">
        <f t="shared" si="4"/>
        <v>SVK</v>
      </c>
      <c r="K67" s="75" t="str">
        <f t="shared" si="5"/>
        <v>SVK</v>
      </c>
      <c r="L67" s="75" t="str">
        <f t="shared" si="6"/>
        <v>SVK</v>
      </c>
      <c r="M67" s="89" t="s">
        <v>569</v>
      </c>
      <c r="N67" s="9"/>
      <c r="O67" s="47">
        <f t="shared" si="7"/>
        <v>78</v>
      </c>
      <c r="P67" s="4"/>
    </row>
    <row r="68" spans="1:18" s="5" customFormat="1" ht="18" customHeight="1">
      <c r="A68" s="4">
        <v>59</v>
      </c>
      <c r="B68" s="70" t="s">
        <v>447</v>
      </c>
      <c r="C68" s="71" t="s">
        <v>94</v>
      </c>
      <c r="D68" s="72" t="s">
        <v>531</v>
      </c>
      <c r="E68" s="52" t="s">
        <v>456</v>
      </c>
      <c r="F68" s="73">
        <v>7.38</v>
      </c>
      <c r="G68" s="73">
        <v>7.9</v>
      </c>
      <c r="H68" s="42">
        <v>78</v>
      </c>
      <c r="I68" s="42">
        <v>77</v>
      </c>
      <c r="J68" s="75" t="str">
        <f t="shared" si="4"/>
        <v>SVK</v>
      </c>
      <c r="K68" s="75" t="str">
        <f t="shared" si="5"/>
        <v>SVK</v>
      </c>
      <c r="L68" s="75" t="str">
        <f t="shared" si="6"/>
        <v>SVK</v>
      </c>
      <c r="M68" s="89" t="s">
        <v>569</v>
      </c>
      <c r="N68" s="9"/>
      <c r="O68" s="47">
        <f t="shared" si="7"/>
        <v>77.5</v>
      </c>
      <c r="P68" s="4"/>
    </row>
    <row r="69" spans="1:18" s="5" customFormat="1" ht="18" customHeight="1">
      <c r="A69" s="4">
        <v>60</v>
      </c>
      <c r="B69" s="70" t="s">
        <v>448</v>
      </c>
      <c r="C69" s="71" t="s">
        <v>449</v>
      </c>
      <c r="D69" s="72" t="s">
        <v>398</v>
      </c>
      <c r="E69" s="52" t="s">
        <v>456</v>
      </c>
      <c r="F69" s="73">
        <v>7.8</v>
      </c>
      <c r="G69" s="73">
        <v>7.92</v>
      </c>
      <c r="H69" s="42">
        <v>96</v>
      </c>
      <c r="I69" s="42">
        <v>89</v>
      </c>
      <c r="J69" s="75" t="str">
        <f t="shared" si="4"/>
        <v>SVK</v>
      </c>
      <c r="K69" s="75" t="str">
        <f t="shared" si="5"/>
        <v>SVK</v>
      </c>
      <c r="L69" s="75" t="str">
        <f t="shared" si="6"/>
        <v>SVK</v>
      </c>
      <c r="M69" s="89" t="s">
        <v>569</v>
      </c>
      <c r="N69" s="9"/>
      <c r="O69" s="47">
        <f t="shared" si="7"/>
        <v>92.5</v>
      </c>
      <c r="P69" s="4"/>
    </row>
    <row r="70" spans="1:18" s="5" customFormat="1" ht="18" customHeight="1">
      <c r="A70" s="4">
        <v>61</v>
      </c>
      <c r="B70" s="70" t="s">
        <v>111</v>
      </c>
      <c r="C70" s="71" t="s">
        <v>61</v>
      </c>
      <c r="D70" s="72" t="s">
        <v>254</v>
      </c>
      <c r="E70" s="52" t="s">
        <v>456</v>
      </c>
      <c r="F70" s="73">
        <v>4.74</v>
      </c>
      <c r="G70" s="73">
        <v>7.77</v>
      </c>
      <c r="H70" s="42">
        <v>83</v>
      </c>
      <c r="I70" s="42">
        <v>75</v>
      </c>
      <c r="J70" s="75" t="str">
        <f t="shared" si="4"/>
        <v xml:space="preserve"> </v>
      </c>
      <c r="K70" s="75" t="str">
        <f t="shared" si="5"/>
        <v>SVK</v>
      </c>
      <c r="L70" s="75" t="str">
        <f t="shared" si="6"/>
        <v xml:space="preserve"> </v>
      </c>
      <c r="M70" s="89" t="s">
        <v>569</v>
      </c>
      <c r="N70" s="9"/>
      <c r="O70" s="47">
        <f t="shared" si="7"/>
        <v>79</v>
      </c>
      <c r="P70" s="4"/>
    </row>
    <row r="71" spans="1:18" s="5" customFormat="1" ht="18" customHeight="1">
      <c r="A71" s="4">
        <v>62</v>
      </c>
      <c r="B71" s="70" t="s">
        <v>479</v>
      </c>
      <c r="C71" s="71" t="s">
        <v>480</v>
      </c>
      <c r="D71" s="72" t="s">
        <v>254</v>
      </c>
      <c r="E71" s="52" t="s">
        <v>456</v>
      </c>
      <c r="F71" s="73">
        <v>8.49</v>
      </c>
      <c r="G71" s="73">
        <v>7.67</v>
      </c>
      <c r="H71" s="42">
        <v>85</v>
      </c>
      <c r="I71" s="42">
        <v>78</v>
      </c>
      <c r="J71" s="75" t="str">
        <f t="shared" si="4"/>
        <v>SVG</v>
      </c>
      <c r="K71" s="75" t="str">
        <f t="shared" si="5"/>
        <v>SVK</v>
      </c>
      <c r="L71" s="75" t="str">
        <f t="shared" si="6"/>
        <v>SVK</v>
      </c>
      <c r="M71" s="89" t="s">
        <v>569</v>
      </c>
      <c r="N71" s="9"/>
      <c r="O71" s="47">
        <f t="shared" si="7"/>
        <v>81.5</v>
      </c>
      <c r="P71" s="4"/>
    </row>
    <row r="72" spans="1:18" s="5" customFormat="1" ht="18" customHeight="1">
      <c r="A72" s="4">
        <v>63</v>
      </c>
      <c r="B72" s="70" t="s">
        <v>415</v>
      </c>
      <c r="C72" s="71" t="s">
        <v>416</v>
      </c>
      <c r="D72" s="72" t="s">
        <v>102</v>
      </c>
      <c r="E72" s="52" t="s">
        <v>456</v>
      </c>
      <c r="F72" s="73">
        <v>7.8</v>
      </c>
      <c r="G72" s="73">
        <v>7.88</v>
      </c>
      <c r="H72" s="42">
        <v>86</v>
      </c>
      <c r="I72" s="42">
        <v>85</v>
      </c>
      <c r="J72" s="75" t="str">
        <f t="shared" si="4"/>
        <v>SVK</v>
      </c>
      <c r="K72" s="75" t="str">
        <f t="shared" si="5"/>
        <v>SVK</v>
      </c>
      <c r="L72" s="75" t="str">
        <f t="shared" si="6"/>
        <v>SVK</v>
      </c>
      <c r="M72" s="89" t="s">
        <v>569</v>
      </c>
      <c r="N72" s="9"/>
      <c r="O72" s="47">
        <f t="shared" si="7"/>
        <v>85.5</v>
      </c>
      <c r="P72" s="4"/>
    </row>
    <row r="73" spans="1:18" s="5" customFormat="1" ht="18" customHeight="1">
      <c r="A73" s="4">
        <v>64</v>
      </c>
      <c r="B73" s="70" t="s">
        <v>417</v>
      </c>
      <c r="C73" s="71" t="s">
        <v>418</v>
      </c>
      <c r="D73" s="72" t="s">
        <v>252</v>
      </c>
      <c r="E73" s="52" t="s">
        <v>456</v>
      </c>
      <c r="F73" s="73">
        <v>7.31</v>
      </c>
      <c r="G73" s="73">
        <v>7.94</v>
      </c>
      <c r="H73" s="42">
        <v>72</v>
      </c>
      <c r="I73" s="42">
        <v>71</v>
      </c>
      <c r="J73" s="75" t="str">
        <f t="shared" si="4"/>
        <v>SVK</v>
      </c>
      <c r="K73" s="75" t="str">
        <f t="shared" si="5"/>
        <v>SVK</v>
      </c>
      <c r="L73" s="75" t="str">
        <f t="shared" si="6"/>
        <v>SVK</v>
      </c>
      <c r="M73" s="89" t="s">
        <v>569</v>
      </c>
      <c r="N73" s="9"/>
      <c r="O73" s="47">
        <f t="shared" si="7"/>
        <v>71.5</v>
      </c>
      <c r="P73" s="4"/>
    </row>
    <row r="74" spans="1:18" s="5" customFormat="1" ht="18" customHeight="1">
      <c r="A74" s="4">
        <v>65</v>
      </c>
      <c r="B74" s="70" t="s">
        <v>112</v>
      </c>
      <c r="C74" s="71" t="s">
        <v>93</v>
      </c>
      <c r="D74" s="72" t="s">
        <v>252</v>
      </c>
      <c r="E74" s="52" t="s">
        <v>456</v>
      </c>
      <c r="F74" s="73">
        <v>8.3800000000000008</v>
      </c>
      <c r="G74" s="73">
        <v>8.01</v>
      </c>
      <c r="H74" s="42">
        <v>83</v>
      </c>
      <c r="I74" s="42">
        <v>71</v>
      </c>
      <c r="J74" s="75" t="str">
        <f t="shared" ref="J74:J105" si="8">IF(AND(F74&gt;=9,H74&gt;=90),"SVXS",IF(AND(F74&gt;=8,H74&gt;=80),"SVG",IF(AND(F74&gt;=7,H74&gt;=70),"SVK"," ")))</f>
        <v>SVG</v>
      </c>
      <c r="K74" s="75" t="str">
        <f t="shared" ref="K74:K105" si="9">IF(AND(G74&gt;=9,I74&gt;=90),"SVXS",IF(AND(G74&gt;=8,I74&gt;=80),"SVG",IF(AND(G74&gt;=7,I74&gt;=70),"SVK"," ")))</f>
        <v>SVK</v>
      </c>
      <c r="L74" s="75" t="str">
        <f t="shared" ref="L74:L97" si="10">IF(AND(J74="SVXS",K74="SVXS"),"SVXS",IF(AND(J74="SVG",K74="SVG"),"SVG",IF(AND(J74="SVK",K74="SVK"),"SVK",IF(AND(J74="SVXS",K74="SVG"),"SVG",IF(AND(J74="SVG",K74="SVXS"),"SVG",IF(AND(J74="SVG",K74="SVK"),"SVK",IF(AND(J74="SVK",K74="SVG"),"SVK"," ")))))))</f>
        <v>SVK</v>
      </c>
      <c r="M74" s="89" t="s">
        <v>569</v>
      </c>
      <c r="N74" s="9"/>
      <c r="O74" s="47">
        <f t="shared" ref="O74:O105" si="11">SUM(H74:I74)/2</f>
        <v>77</v>
      </c>
      <c r="P74" s="4"/>
    </row>
    <row r="75" spans="1:18" s="5" customFormat="1" ht="18" customHeight="1">
      <c r="A75" s="4">
        <v>66</v>
      </c>
      <c r="B75" s="70" t="s">
        <v>419</v>
      </c>
      <c r="C75" s="71" t="s">
        <v>420</v>
      </c>
      <c r="D75" s="72" t="s">
        <v>109</v>
      </c>
      <c r="E75" s="52" t="s">
        <v>456</v>
      </c>
      <c r="F75" s="73">
        <v>7.93</v>
      </c>
      <c r="G75" s="73">
        <v>7.65</v>
      </c>
      <c r="H75" s="42">
        <v>81</v>
      </c>
      <c r="I75" s="42">
        <v>86</v>
      </c>
      <c r="J75" s="75" t="str">
        <f t="shared" si="8"/>
        <v>SVK</v>
      </c>
      <c r="K75" s="75" t="str">
        <f t="shared" si="9"/>
        <v>SVK</v>
      </c>
      <c r="L75" s="75" t="str">
        <f t="shared" si="10"/>
        <v>SVK</v>
      </c>
      <c r="M75" s="89" t="s">
        <v>569</v>
      </c>
      <c r="N75" s="9"/>
      <c r="O75" s="47">
        <f t="shared" si="11"/>
        <v>83.5</v>
      </c>
      <c r="P75" s="4"/>
    </row>
    <row r="76" spans="1:18" s="5" customFormat="1" ht="18" customHeight="1">
      <c r="A76" s="4">
        <v>67</v>
      </c>
      <c r="B76" s="70" t="s">
        <v>275</v>
      </c>
      <c r="C76" s="71" t="s">
        <v>276</v>
      </c>
      <c r="D76" s="72" t="s">
        <v>485</v>
      </c>
      <c r="E76" s="52" t="s">
        <v>457</v>
      </c>
      <c r="F76" s="73">
        <v>7.23</v>
      </c>
      <c r="G76" s="73">
        <v>8.2899999999999991</v>
      </c>
      <c r="H76" s="42">
        <v>70</v>
      </c>
      <c r="I76" s="42">
        <v>70</v>
      </c>
      <c r="J76" s="79" t="str">
        <f t="shared" si="8"/>
        <v>SVK</v>
      </c>
      <c r="K76" s="75" t="str">
        <f t="shared" si="9"/>
        <v>SVK</v>
      </c>
      <c r="L76" s="79" t="str">
        <f t="shared" si="10"/>
        <v>SVK</v>
      </c>
      <c r="M76" s="54" t="s">
        <v>570</v>
      </c>
      <c r="N76" s="9"/>
      <c r="O76" s="47">
        <f t="shared" si="11"/>
        <v>70</v>
      </c>
      <c r="P76" s="4"/>
    </row>
    <row r="77" spans="1:18" s="5" customFormat="1" ht="18" customHeight="1">
      <c r="A77" s="4">
        <v>68</v>
      </c>
      <c r="B77" s="70" t="s">
        <v>259</v>
      </c>
      <c r="C77" s="71" t="s">
        <v>310</v>
      </c>
      <c r="D77" s="72" t="s">
        <v>238</v>
      </c>
      <c r="E77" s="52" t="s">
        <v>458</v>
      </c>
      <c r="F77" s="73">
        <v>6.16</v>
      </c>
      <c r="G77" s="73">
        <v>7.52</v>
      </c>
      <c r="H77" s="42">
        <v>55</v>
      </c>
      <c r="I77" s="42">
        <v>70</v>
      </c>
      <c r="J77" s="75" t="str">
        <f t="shared" si="8"/>
        <v xml:space="preserve"> </v>
      </c>
      <c r="K77" s="75" t="str">
        <f t="shared" si="9"/>
        <v>SVK</v>
      </c>
      <c r="L77" s="75" t="str">
        <f t="shared" si="10"/>
        <v xml:space="preserve"> </v>
      </c>
      <c r="M77" s="89" t="s">
        <v>569</v>
      </c>
      <c r="N77" s="9"/>
      <c r="O77" s="47">
        <f t="shared" si="11"/>
        <v>62.5</v>
      </c>
      <c r="P77" s="4"/>
    </row>
    <row r="78" spans="1:18" s="5" customFormat="1" ht="18" customHeight="1">
      <c r="A78" s="4">
        <v>69</v>
      </c>
      <c r="B78" s="70" t="s">
        <v>260</v>
      </c>
      <c r="C78" s="71" t="s">
        <v>261</v>
      </c>
      <c r="D78" s="72" t="s">
        <v>352</v>
      </c>
      <c r="E78" s="52" t="s">
        <v>458</v>
      </c>
      <c r="F78" s="73">
        <v>6.45</v>
      </c>
      <c r="G78" s="73">
        <v>7.35</v>
      </c>
      <c r="H78" s="42">
        <v>59</v>
      </c>
      <c r="I78" s="42">
        <v>74</v>
      </c>
      <c r="J78" s="75" t="str">
        <f t="shared" si="8"/>
        <v xml:space="preserve"> </v>
      </c>
      <c r="K78" s="75" t="str">
        <f t="shared" si="9"/>
        <v>SVK</v>
      </c>
      <c r="L78" s="75" t="str">
        <f t="shared" si="10"/>
        <v xml:space="preserve"> </v>
      </c>
      <c r="M78" s="89" t="s">
        <v>569</v>
      </c>
      <c r="N78" s="9"/>
      <c r="O78" s="47">
        <f t="shared" si="11"/>
        <v>66.5</v>
      </c>
      <c r="P78" s="4"/>
    </row>
    <row r="79" spans="1:18" s="5" customFormat="1" ht="18" customHeight="1">
      <c r="A79" s="4">
        <v>70</v>
      </c>
      <c r="B79" s="70" t="s">
        <v>262</v>
      </c>
      <c r="C79" s="71" t="s">
        <v>308</v>
      </c>
      <c r="D79" s="72" t="s">
        <v>483</v>
      </c>
      <c r="E79" s="52" t="s">
        <v>458</v>
      </c>
      <c r="F79" s="73">
        <v>5.88</v>
      </c>
      <c r="G79" s="73">
        <v>7.43</v>
      </c>
      <c r="H79" s="42">
        <v>63</v>
      </c>
      <c r="I79" s="42">
        <v>71</v>
      </c>
      <c r="J79" s="75" t="str">
        <f t="shared" si="8"/>
        <v xml:space="preserve"> </v>
      </c>
      <c r="K79" s="75" t="str">
        <f t="shared" si="9"/>
        <v>SVK</v>
      </c>
      <c r="L79" s="75" t="str">
        <f t="shared" si="10"/>
        <v xml:space="preserve"> </v>
      </c>
      <c r="M79" s="89" t="s">
        <v>569</v>
      </c>
      <c r="N79" s="9"/>
      <c r="O79" s="47">
        <f t="shared" si="11"/>
        <v>67</v>
      </c>
      <c r="P79" s="4"/>
      <c r="Q79" s="30"/>
      <c r="R79" s="30"/>
    </row>
    <row r="80" spans="1:18" s="5" customFormat="1" ht="18" customHeight="1">
      <c r="A80" s="4">
        <v>71</v>
      </c>
      <c r="B80" s="70" t="s">
        <v>263</v>
      </c>
      <c r="C80" s="71" t="s">
        <v>399</v>
      </c>
      <c r="D80" s="72" t="s">
        <v>264</v>
      </c>
      <c r="E80" s="52" t="s">
        <v>458</v>
      </c>
      <c r="F80" s="73">
        <v>6.15</v>
      </c>
      <c r="G80" s="73">
        <v>7.67</v>
      </c>
      <c r="H80" s="42">
        <v>64</v>
      </c>
      <c r="I80" s="42">
        <v>71</v>
      </c>
      <c r="J80" s="75" t="str">
        <f t="shared" si="8"/>
        <v xml:space="preserve"> </v>
      </c>
      <c r="K80" s="75" t="str">
        <f t="shared" si="9"/>
        <v>SVK</v>
      </c>
      <c r="L80" s="75" t="str">
        <f t="shared" si="10"/>
        <v xml:space="preserve"> </v>
      </c>
      <c r="M80" s="89" t="s">
        <v>569</v>
      </c>
      <c r="N80" s="15"/>
      <c r="O80" s="47">
        <f t="shared" si="11"/>
        <v>67.5</v>
      </c>
      <c r="P80" s="4"/>
    </row>
    <row r="81" spans="1:16" s="5" customFormat="1" ht="18" customHeight="1">
      <c r="A81" s="4">
        <v>72</v>
      </c>
      <c r="B81" s="70" t="s">
        <v>202</v>
      </c>
      <c r="C81" s="71" t="s">
        <v>80</v>
      </c>
      <c r="D81" s="72" t="s">
        <v>113</v>
      </c>
      <c r="E81" s="52" t="s">
        <v>459</v>
      </c>
      <c r="F81" s="73">
        <v>8.06</v>
      </c>
      <c r="G81" s="73">
        <v>8.11</v>
      </c>
      <c r="H81" s="42">
        <v>71</v>
      </c>
      <c r="I81" s="42">
        <v>70</v>
      </c>
      <c r="J81" s="75" t="str">
        <f t="shared" si="8"/>
        <v>SVK</v>
      </c>
      <c r="K81" s="75" t="str">
        <f t="shared" si="9"/>
        <v>SVK</v>
      </c>
      <c r="L81" s="75" t="str">
        <f t="shared" si="10"/>
        <v>SVK</v>
      </c>
      <c r="M81" s="89" t="s">
        <v>569</v>
      </c>
      <c r="N81" s="55"/>
      <c r="O81" s="47">
        <f t="shared" si="11"/>
        <v>70.5</v>
      </c>
      <c r="P81" s="4"/>
    </row>
    <row r="82" spans="1:16" s="5" customFormat="1" ht="18" customHeight="1">
      <c r="A82" s="4">
        <v>73</v>
      </c>
      <c r="B82" s="70" t="s">
        <v>203</v>
      </c>
      <c r="C82" s="71" t="s">
        <v>204</v>
      </c>
      <c r="D82" s="72" t="s">
        <v>139</v>
      </c>
      <c r="E82" s="52" t="s">
        <v>459</v>
      </c>
      <c r="F82" s="73">
        <v>7.28</v>
      </c>
      <c r="G82" s="73">
        <v>7.93</v>
      </c>
      <c r="H82" s="42">
        <v>70</v>
      </c>
      <c r="I82" s="42">
        <v>71</v>
      </c>
      <c r="J82" s="79" t="str">
        <f t="shared" si="8"/>
        <v>SVK</v>
      </c>
      <c r="K82" s="75" t="str">
        <f t="shared" si="9"/>
        <v>SVK</v>
      </c>
      <c r="L82" s="79" t="str">
        <f t="shared" si="10"/>
        <v>SVK</v>
      </c>
      <c r="M82" s="54" t="s">
        <v>570</v>
      </c>
      <c r="N82" s="15"/>
      <c r="O82" s="47">
        <f t="shared" si="11"/>
        <v>70.5</v>
      </c>
      <c r="P82" s="4"/>
    </row>
    <row r="83" spans="1:16" s="5" customFormat="1" ht="18" customHeight="1">
      <c r="A83" s="4">
        <v>74</v>
      </c>
      <c r="B83" s="70" t="s">
        <v>120</v>
      </c>
      <c r="C83" s="71" t="s">
        <v>141</v>
      </c>
      <c r="D83" s="72" t="s">
        <v>277</v>
      </c>
      <c r="E83" s="52" t="s">
        <v>459</v>
      </c>
      <c r="F83" s="73">
        <v>7.39</v>
      </c>
      <c r="G83" s="73">
        <v>7.6</v>
      </c>
      <c r="H83" s="42">
        <v>70</v>
      </c>
      <c r="I83" s="42">
        <v>70</v>
      </c>
      <c r="J83" s="79" t="str">
        <f t="shared" si="8"/>
        <v>SVK</v>
      </c>
      <c r="K83" s="75" t="str">
        <f t="shared" si="9"/>
        <v>SVK</v>
      </c>
      <c r="L83" s="79" t="str">
        <f t="shared" si="10"/>
        <v>SVK</v>
      </c>
      <c r="M83" s="54" t="s">
        <v>570</v>
      </c>
      <c r="N83" s="15"/>
      <c r="O83" s="47">
        <f t="shared" si="11"/>
        <v>70</v>
      </c>
      <c r="P83" s="50"/>
    </row>
    <row r="84" spans="1:16" s="5" customFormat="1" ht="18" customHeight="1">
      <c r="A84" s="4">
        <v>75</v>
      </c>
      <c r="B84" s="70" t="s">
        <v>205</v>
      </c>
      <c r="C84" s="71" t="s">
        <v>91</v>
      </c>
      <c r="D84" s="72" t="s">
        <v>206</v>
      </c>
      <c r="E84" s="52" t="s">
        <v>459</v>
      </c>
      <c r="F84" s="73">
        <v>7.69</v>
      </c>
      <c r="G84" s="73">
        <v>8.3800000000000008</v>
      </c>
      <c r="H84" s="42">
        <v>71</v>
      </c>
      <c r="I84" s="42">
        <v>70</v>
      </c>
      <c r="J84" s="79" t="str">
        <f t="shared" si="8"/>
        <v>SVK</v>
      </c>
      <c r="K84" s="75" t="str">
        <f t="shared" si="9"/>
        <v>SVK</v>
      </c>
      <c r="L84" s="79" t="str">
        <f t="shared" si="10"/>
        <v>SVK</v>
      </c>
      <c r="M84" s="54" t="s">
        <v>570</v>
      </c>
      <c r="N84" s="15"/>
      <c r="O84" s="47">
        <f t="shared" si="11"/>
        <v>70.5</v>
      </c>
      <c r="P84" s="50"/>
    </row>
    <row r="85" spans="1:16" s="5" customFormat="1" ht="18" customHeight="1">
      <c r="A85" s="4">
        <v>76</v>
      </c>
      <c r="B85" s="70" t="s">
        <v>269</v>
      </c>
      <c r="C85" s="71" t="s">
        <v>116</v>
      </c>
      <c r="D85" s="72" t="s">
        <v>105</v>
      </c>
      <c r="E85" s="52" t="s">
        <v>460</v>
      </c>
      <c r="F85" s="73">
        <v>4.8600000000000003</v>
      </c>
      <c r="G85" s="73">
        <v>7.41</v>
      </c>
      <c r="H85" s="42">
        <v>75</v>
      </c>
      <c r="I85" s="42">
        <v>71</v>
      </c>
      <c r="J85" s="75" t="str">
        <f t="shared" si="8"/>
        <v xml:space="preserve"> </v>
      </c>
      <c r="K85" s="75" t="str">
        <f t="shared" si="9"/>
        <v>SVK</v>
      </c>
      <c r="L85" s="75" t="str">
        <f t="shared" si="10"/>
        <v xml:space="preserve"> </v>
      </c>
      <c r="M85" s="89" t="s">
        <v>569</v>
      </c>
      <c r="N85" s="15"/>
      <c r="O85" s="47">
        <f t="shared" si="11"/>
        <v>73</v>
      </c>
      <c r="P85" s="4"/>
    </row>
    <row r="86" spans="1:16" s="5" customFormat="1" ht="18" customHeight="1">
      <c r="A86" s="4">
        <v>77</v>
      </c>
      <c r="B86" s="70" t="s">
        <v>351</v>
      </c>
      <c r="C86" s="71" t="s">
        <v>80</v>
      </c>
      <c r="D86" s="72" t="s">
        <v>139</v>
      </c>
      <c r="E86" s="52" t="s">
        <v>461</v>
      </c>
      <c r="F86" s="73">
        <v>6.36</v>
      </c>
      <c r="G86" s="73">
        <v>8.01</v>
      </c>
      <c r="H86" s="42">
        <v>62</v>
      </c>
      <c r="I86" s="42">
        <v>71</v>
      </c>
      <c r="J86" s="75" t="str">
        <f t="shared" si="8"/>
        <v xml:space="preserve"> </v>
      </c>
      <c r="K86" s="75" t="str">
        <f t="shared" si="9"/>
        <v>SVK</v>
      </c>
      <c r="L86" s="75" t="str">
        <f t="shared" si="10"/>
        <v xml:space="preserve"> </v>
      </c>
      <c r="M86" s="89" t="s">
        <v>569</v>
      </c>
      <c r="N86" s="9"/>
      <c r="O86" s="47">
        <f t="shared" si="11"/>
        <v>66.5</v>
      </c>
      <c r="P86" s="4"/>
    </row>
    <row r="87" spans="1:16" s="5" customFormat="1" ht="18" customHeight="1">
      <c r="A87" s="4">
        <v>78</v>
      </c>
      <c r="B87" s="70" t="s">
        <v>45</v>
      </c>
      <c r="C87" s="71" t="s">
        <v>46</v>
      </c>
      <c r="D87" s="72" t="s">
        <v>49</v>
      </c>
      <c r="E87" s="52" t="s">
        <v>461</v>
      </c>
      <c r="F87" s="73">
        <v>7.23</v>
      </c>
      <c r="G87" s="73">
        <v>8.2799999999999994</v>
      </c>
      <c r="H87" s="42">
        <v>94</v>
      </c>
      <c r="I87" s="42">
        <v>72</v>
      </c>
      <c r="J87" s="75" t="str">
        <f t="shared" si="8"/>
        <v>SVK</v>
      </c>
      <c r="K87" s="75" t="str">
        <f t="shared" si="9"/>
        <v>SVK</v>
      </c>
      <c r="L87" s="75" t="str">
        <f t="shared" si="10"/>
        <v>SVK</v>
      </c>
      <c r="M87" s="89" t="s">
        <v>569</v>
      </c>
      <c r="N87" s="9"/>
      <c r="O87" s="47">
        <f t="shared" si="11"/>
        <v>83</v>
      </c>
      <c r="P87" s="4"/>
    </row>
    <row r="88" spans="1:16" s="5" customFormat="1" ht="18" customHeight="1">
      <c r="A88" s="4">
        <v>79</v>
      </c>
      <c r="B88" s="70" t="s">
        <v>270</v>
      </c>
      <c r="C88" s="71" t="s">
        <v>271</v>
      </c>
      <c r="D88" s="72" t="s">
        <v>101</v>
      </c>
      <c r="E88" s="52" t="s">
        <v>462</v>
      </c>
      <c r="F88" s="73">
        <v>6.88</v>
      </c>
      <c r="G88" s="73">
        <v>8.2200000000000006</v>
      </c>
      <c r="H88" s="42">
        <v>70</v>
      </c>
      <c r="I88" s="42">
        <v>70</v>
      </c>
      <c r="J88" s="75" t="str">
        <f t="shared" si="8"/>
        <v xml:space="preserve"> </v>
      </c>
      <c r="K88" s="75" t="str">
        <f t="shared" si="9"/>
        <v>SVK</v>
      </c>
      <c r="L88" s="75" t="str">
        <f t="shared" si="10"/>
        <v xml:space="preserve"> </v>
      </c>
      <c r="M88" s="89" t="s">
        <v>569</v>
      </c>
      <c r="N88" s="9"/>
      <c r="O88" s="47">
        <f t="shared" si="11"/>
        <v>70</v>
      </c>
      <c r="P88" s="4"/>
    </row>
    <row r="89" spans="1:16" s="5" customFormat="1" ht="18" customHeight="1">
      <c r="A89" s="4">
        <v>80</v>
      </c>
      <c r="B89" s="70" t="s">
        <v>272</v>
      </c>
      <c r="C89" s="71" t="s">
        <v>496</v>
      </c>
      <c r="D89" s="72" t="s">
        <v>105</v>
      </c>
      <c r="E89" s="52" t="s">
        <v>462</v>
      </c>
      <c r="F89" s="73">
        <v>7.55</v>
      </c>
      <c r="G89" s="73">
        <v>8.9700000000000006</v>
      </c>
      <c r="H89" s="42">
        <v>85</v>
      </c>
      <c r="I89" s="42">
        <v>70</v>
      </c>
      <c r="J89" s="75" t="str">
        <f t="shared" si="8"/>
        <v>SVK</v>
      </c>
      <c r="K89" s="75" t="str">
        <f t="shared" si="9"/>
        <v>SVK</v>
      </c>
      <c r="L89" s="75" t="str">
        <f t="shared" si="10"/>
        <v>SVK</v>
      </c>
      <c r="M89" s="89" t="s">
        <v>569</v>
      </c>
      <c r="N89" s="9"/>
      <c r="O89" s="47">
        <f t="shared" si="11"/>
        <v>77.5</v>
      </c>
      <c r="P89" s="4"/>
    </row>
    <row r="90" spans="1:16" s="5" customFormat="1" ht="18" customHeight="1">
      <c r="A90" s="4">
        <v>81</v>
      </c>
      <c r="B90" s="70" t="s">
        <v>162</v>
      </c>
      <c r="C90" s="71" t="s">
        <v>163</v>
      </c>
      <c r="D90" s="72" t="s">
        <v>218</v>
      </c>
      <c r="E90" s="52" t="s">
        <v>463</v>
      </c>
      <c r="F90" s="73">
        <v>7.57</v>
      </c>
      <c r="G90" s="73">
        <v>9.0399999999999991</v>
      </c>
      <c r="H90" s="42">
        <v>88</v>
      </c>
      <c r="I90" s="42">
        <v>80</v>
      </c>
      <c r="J90" s="75" t="str">
        <f t="shared" si="8"/>
        <v>SVK</v>
      </c>
      <c r="K90" s="75" t="str">
        <f t="shared" si="9"/>
        <v>SVG</v>
      </c>
      <c r="L90" s="75" t="str">
        <f t="shared" si="10"/>
        <v>SVK</v>
      </c>
      <c r="M90" s="89" t="s">
        <v>574</v>
      </c>
      <c r="N90" s="66" t="s">
        <v>90</v>
      </c>
      <c r="O90" s="47">
        <f t="shared" si="11"/>
        <v>84</v>
      </c>
      <c r="P90" s="4"/>
    </row>
    <row r="91" spans="1:16" s="5" customFormat="1" ht="18" customHeight="1">
      <c r="A91" s="4">
        <v>82</v>
      </c>
      <c r="B91" s="70" t="s">
        <v>164</v>
      </c>
      <c r="C91" s="71" t="s">
        <v>165</v>
      </c>
      <c r="D91" s="72" t="s">
        <v>309</v>
      </c>
      <c r="E91" s="52" t="s">
        <v>463</v>
      </c>
      <c r="F91" s="73">
        <v>7.75</v>
      </c>
      <c r="G91" s="73">
        <v>8.24</v>
      </c>
      <c r="H91" s="42">
        <v>80</v>
      </c>
      <c r="I91" s="42">
        <v>83</v>
      </c>
      <c r="J91" s="75" t="str">
        <f t="shared" si="8"/>
        <v>SVK</v>
      </c>
      <c r="K91" s="75" t="str">
        <f t="shared" si="9"/>
        <v>SVG</v>
      </c>
      <c r="L91" s="75" t="str">
        <f t="shared" si="10"/>
        <v>SVK</v>
      </c>
      <c r="M91" s="89" t="s">
        <v>574</v>
      </c>
      <c r="N91" s="88" t="s">
        <v>90</v>
      </c>
      <c r="O91" s="47">
        <f t="shared" si="11"/>
        <v>81.5</v>
      </c>
      <c r="P91" s="4"/>
    </row>
    <row r="92" spans="1:16" s="5" customFormat="1" ht="18" customHeight="1">
      <c r="A92" s="4">
        <v>83</v>
      </c>
      <c r="B92" s="70" t="s">
        <v>213</v>
      </c>
      <c r="C92" s="71" t="s">
        <v>64</v>
      </c>
      <c r="D92" s="72" t="s">
        <v>160</v>
      </c>
      <c r="E92" s="52" t="s">
        <v>463</v>
      </c>
      <c r="F92" s="73">
        <v>7.37</v>
      </c>
      <c r="G92" s="73">
        <v>8.64</v>
      </c>
      <c r="H92" s="42">
        <v>90</v>
      </c>
      <c r="I92" s="42">
        <v>95</v>
      </c>
      <c r="J92" s="75" t="str">
        <f t="shared" si="8"/>
        <v>SVK</v>
      </c>
      <c r="K92" s="75" t="str">
        <f t="shared" si="9"/>
        <v>SVG</v>
      </c>
      <c r="L92" s="75" t="str">
        <f t="shared" si="10"/>
        <v>SVK</v>
      </c>
      <c r="M92" s="89" t="s">
        <v>574</v>
      </c>
      <c r="N92" s="88" t="s">
        <v>90</v>
      </c>
      <c r="O92" s="47">
        <f t="shared" si="11"/>
        <v>92.5</v>
      </c>
      <c r="P92" s="4"/>
    </row>
    <row r="93" spans="1:16" s="5" customFormat="1" ht="18" customHeight="1">
      <c r="A93" s="4">
        <v>84</v>
      </c>
      <c r="B93" s="70" t="s">
        <v>214</v>
      </c>
      <c r="C93" s="71" t="s">
        <v>108</v>
      </c>
      <c r="D93" s="72" t="s">
        <v>383</v>
      </c>
      <c r="E93" s="52" t="s">
        <v>463</v>
      </c>
      <c r="F93" s="73">
        <v>7.73</v>
      </c>
      <c r="G93" s="73">
        <v>9.0500000000000007</v>
      </c>
      <c r="H93" s="42">
        <v>60</v>
      </c>
      <c r="I93" s="42">
        <v>70</v>
      </c>
      <c r="J93" s="75" t="str">
        <f t="shared" si="8"/>
        <v xml:space="preserve"> </v>
      </c>
      <c r="K93" s="75" t="str">
        <f t="shared" si="9"/>
        <v>SVK</v>
      </c>
      <c r="L93" s="75" t="str">
        <f t="shared" si="10"/>
        <v xml:space="preserve"> </v>
      </c>
      <c r="M93" s="89" t="s">
        <v>574</v>
      </c>
      <c r="N93" s="66" t="s">
        <v>90</v>
      </c>
      <c r="O93" s="47">
        <f t="shared" si="11"/>
        <v>65</v>
      </c>
      <c r="P93" s="4"/>
    </row>
    <row r="94" spans="1:16" s="5" customFormat="1" ht="18" customHeight="1">
      <c r="A94" s="4">
        <v>85</v>
      </c>
      <c r="B94" s="70" t="s">
        <v>215</v>
      </c>
      <c r="C94" s="71" t="s">
        <v>216</v>
      </c>
      <c r="D94" s="72" t="s">
        <v>288</v>
      </c>
      <c r="E94" s="52" t="s">
        <v>463</v>
      </c>
      <c r="F94" s="73">
        <v>8.1</v>
      </c>
      <c r="G94" s="73">
        <v>9.24</v>
      </c>
      <c r="H94" s="42">
        <v>77</v>
      </c>
      <c r="I94" s="42">
        <v>78</v>
      </c>
      <c r="J94" s="75" t="str">
        <f t="shared" si="8"/>
        <v>SVK</v>
      </c>
      <c r="K94" s="75" t="str">
        <f t="shared" si="9"/>
        <v>SVK</v>
      </c>
      <c r="L94" s="75" t="str">
        <f t="shared" si="10"/>
        <v>SVK</v>
      </c>
      <c r="M94" s="89" t="s">
        <v>574</v>
      </c>
      <c r="N94" s="66" t="s">
        <v>90</v>
      </c>
      <c r="O94" s="47">
        <f t="shared" si="11"/>
        <v>77.5</v>
      </c>
      <c r="P94" s="4"/>
    </row>
    <row r="95" spans="1:16" s="5" customFormat="1" ht="18" customHeight="1">
      <c r="A95" s="4">
        <v>86</v>
      </c>
      <c r="B95" s="70" t="s">
        <v>1</v>
      </c>
      <c r="C95" s="71" t="s">
        <v>296</v>
      </c>
      <c r="D95" s="72" t="s">
        <v>256</v>
      </c>
      <c r="E95" s="52" t="s">
        <v>463</v>
      </c>
      <c r="F95" s="73">
        <v>7.44</v>
      </c>
      <c r="G95" s="73">
        <v>8.56</v>
      </c>
      <c r="H95" s="42">
        <v>76</v>
      </c>
      <c r="I95" s="42">
        <v>94</v>
      </c>
      <c r="J95" s="75" t="str">
        <f t="shared" si="8"/>
        <v>SVK</v>
      </c>
      <c r="K95" s="75" t="str">
        <f t="shared" si="9"/>
        <v>SVG</v>
      </c>
      <c r="L95" s="75" t="str">
        <f t="shared" si="10"/>
        <v>SVK</v>
      </c>
      <c r="M95" s="89" t="s">
        <v>574</v>
      </c>
      <c r="N95" s="66" t="s">
        <v>90</v>
      </c>
      <c r="O95" s="47">
        <f t="shared" si="11"/>
        <v>85</v>
      </c>
      <c r="P95" s="4"/>
    </row>
    <row r="96" spans="1:16" s="5" customFormat="1" ht="18" customHeight="1">
      <c r="A96" s="4">
        <v>87</v>
      </c>
      <c r="B96" s="70" t="s">
        <v>266</v>
      </c>
      <c r="C96" s="71" t="s">
        <v>267</v>
      </c>
      <c r="D96" s="72" t="s">
        <v>295</v>
      </c>
      <c r="E96" s="52" t="s">
        <v>463</v>
      </c>
      <c r="F96" s="73">
        <v>8.0500000000000007</v>
      </c>
      <c r="G96" s="73">
        <v>9.33</v>
      </c>
      <c r="H96" s="42">
        <v>74</v>
      </c>
      <c r="I96" s="42">
        <v>75</v>
      </c>
      <c r="J96" s="75" t="str">
        <f t="shared" si="8"/>
        <v>SVK</v>
      </c>
      <c r="K96" s="75" t="str">
        <f t="shared" si="9"/>
        <v>SVK</v>
      </c>
      <c r="L96" s="75" t="str">
        <f t="shared" si="10"/>
        <v>SVK</v>
      </c>
      <c r="M96" s="89" t="s">
        <v>574</v>
      </c>
      <c r="N96" s="66" t="s">
        <v>90</v>
      </c>
      <c r="O96" s="47">
        <f t="shared" si="11"/>
        <v>74.5</v>
      </c>
      <c r="P96" s="4"/>
    </row>
    <row r="97" spans="1:16" s="5" customFormat="1" ht="18" customHeight="1">
      <c r="A97" s="4">
        <v>88</v>
      </c>
      <c r="B97" s="70" t="s">
        <v>149</v>
      </c>
      <c r="C97" s="71" t="s">
        <v>121</v>
      </c>
      <c r="D97" s="72" t="s">
        <v>160</v>
      </c>
      <c r="E97" s="52" t="s">
        <v>464</v>
      </c>
      <c r="F97" s="73">
        <v>7.07</v>
      </c>
      <c r="G97" s="73">
        <v>8.65</v>
      </c>
      <c r="H97" s="42">
        <v>67</v>
      </c>
      <c r="I97" s="42">
        <v>70</v>
      </c>
      <c r="J97" s="75" t="str">
        <f t="shared" si="8"/>
        <v xml:space="preserve"> </v>
      </c>
      <c r="K97" s="75" t="str">
        <f t="shared" si="9"/>
        <v>SVK</v>
      </c>
      <c r="L97" s="75" t="str">
        <f t="shared" si="10"/>
        <v xml:space="preserve"> </v>
      </c>
      <c r="M97" s="89" t="s">
        <v>574</v>
      </c>
      <c r="N97" s="66" t="s">
        <v>90</v>
      </c>
      <c r="O97" s="47">
        <f t="shared" si="11"/>
        <v>68.5</v>
      </c>
      <c r="P97" s="4"/>
    </row>
    <row r="98" spans="1:16" s="5" customFormat="1" ht="18" customHeight="1">
      <c r="A98" s="4">
        <v>89</v>
      </c>
      <c r="B98" s="70" t="s">
        <v>150</v>
      </c>
      <c r="C98" s="71" t="s">
        <v>495</v>
      </c>
      <c r="D98" s="72" t="s">
        <v>151</v>
      </c>
      <c r="E98" s="52" t="s">
        <v>464</v>
      </c>
      <c r="F98" s="73">
        <v>7.92</v>
      </c>
      <c r="G98" s="73">
        <v>9.19</v>
      </c>
      <c r="H98" s="42">
        <v>100</v>
      </c>
      <c r="I98" s="42">
        <v>100</v>
      </c>
      <c r="J98" s="75" t="str">
        <f t="shared" si="8"/>
        <v>SVK</v>
      </c>
      <c r="K98" s="75" t="str">
        <f t="shared" si="9"/>
        <v>SVXS</v>
      </c>
      <c r="L98" s="75" t="str">
        <f>IF(AND(J98="SVXS",K98="SVXS"),"SVXS",IF(AND(J98="SVG",K98="SVG"),"SVG",IF(AND(J98="SVK",K98="SVK"),"SVK",IF(AND(J98="SVXS",K98="SVG"),"SVG",IF(AND(J98="SVG",K98="SVXS"),"SVG",IF(AND(J98="SVG",K98="SVK"),"SVK",IF(AND(J98="SVK",K98="SVG"),"SVK",IF(AND(J98="SVK",K98="SVXS"),"SVK"," "))))))))</f>
        <v>SVK</v>
      </c>
      <c r="M98" s="89" t="s">
        <v>574</v>
      </c>
      <c r="N98" s="66" t="s">
        <v>90</v>
      </c>
      <c r="O98" s="47">
        <f t="shared" si="11"/>
        <v>100</v>
      </c>
      <c r="P98" s="4"/>
    </row>
    <row r="99" spans="1:16" s="5" customFormat="1" ht="18" customHeight="1">
      <c r="A99" s="4">
        <v>90</v>
      </c>
      <c r="B99" s="70" t="s">
        <v>52</v>
      </c>
      <c r="C99" s="71" t="s">
        <v>53</v>
      </c>
      <c r="D99" s="72" t="s">
        <v>362</v>
      </c>
      <c r="E99" s="52" t="s">
        <v>464</v>
      </c>
      <c r="F99" s="73">
        <v>6.77</v>
      </c>
      <c r="G99" s="73">
        <v>8.85</v>
      </c>
      <c r="H99" s="42">
        <v>100</v>
      </c>
      <c r="I99" s="42">
        <v>81</v>
      </c>
      <c r="J99" s="75" t="str">
        <f t="shared" si="8"/>
        <v xml:space="preserve"> </v>
      </c>
      <c r="K99" s="75" t="str">
        <f t="shared" si="9"/>
        <v>SVG</v>
      </c>
      <c r="L99" s="75" t="str">
        <f t="shared" ref="L99:L105" si="12">IF(AND(J99="SVXS",K99="SVXS"),"SVXS",IF(AND(J99="SVG",K99="SVG"),"SVG",IF(AND(J99="SVK",K99="SVK"),"SVK",IF(AND(J99="SVXS",K99="SVG"),"SVG",IF(AND(J99="SVG",K99="SVXS"),"SVG",IF(AND(J99="SVG",K99="SVK"),"SVK",IF(AND(J99="SVK",K99="SVG"),"SVK"," ")))))))</f>
        <v xml:space="preserve"> </v>
      </c>
      <c r="M99" s="89" t="s">
        <v>574</v>
      </c>
      <c r="N99" s="66" t="s">
        <v>90</v>
      </c>
      <c r="O99" s="47">
        <f t="shared" si="11"/>
        <v>90.5</v>
      </c>
      <c r="P99" s="4"/>
    </row>
    <row r="100" spans="1:16" s="5" customFormat="1" ht="18" customHeight="1">
      <c r="A100" s="4">
        <v>91</v>
      </c>
      <c r="B100" s="70" t="s">
        <v>54</v>
      </c>
      <c r="C100" s="71" t="s">
        <v>55</v>
      </c>
      <c r="D100" s="72" t="s">
        <v>431</v>
      </c>
      <c r="E100" s="52" t="s">
        <v>464</v>
      </c>
      <c r="F100" s="73">
        <v>7.93</v>
      </c>
      <c r="G100" s="73">
        <v>8.91</v>
      </c>
      <c r="H100" s="42">
        <v>82</v>
      </c>
      <c r="I100" s="42">
        <v>85</v>
      </c>
      <c r="J100" s="75" t="str">
        <f t="shared" si="8"/>
        <v>SVK</v>
      </c>
      <c r="K100" s="75" t="str">
        <f t="shared" si="9"/>
        <v>SVG</v>
      </c>
      <c r="L100" s="75" t="str">
        <f t="shared" si="12"/>
        <v>SVK</v>
      </c>
      <c r="M100" s="89" t="s">
        <v>574</v>
      </c>
      <c r="N100" s="66" t="s">
        <v>90</v>
      </c>
      <c r="O100" s="47">
        <f t="shared" si="11"/>
        <v>83.5</v>
      </c>
      <c r="P100" s="4"/>
    </row>
    <row r="101" spans="1:16" s="5" customFormat="1" ht="18" customHeight="1">
      <c r="A101" s="4">
        <v>92</v>
      </c>
      <c r="B101" s="70" t="s">
        <v>491</v>
      </c>
      <c r="C101" s="71" t="s">
        <v>220</v>
      </c>
      <c r="D101" s="72" t="s">
        <v>47</v>
      </c>
      <c r="E101" s="52" t="s">
        <v>464</v>
      </c>
      <c r="F101" s="73">
        <v>7.75</v>
      </c>
      <c r="G101" s="73">
        <v>8.7100000000000009</v>
      </c>
      <c r="H101" s="42">
        <v>88</v>
      </c>
      <c r="I101" s="42">
        <v>72</v>
      </c>
      <c r="J101" s="75" t="str">
        <f t="shared" si="8"/>
        <v>SVK</v>
      </c>
      <c r="K101" s="75" t="str">
        <f t="shared" si="9"/>
        <v>SVK</v>
      </c>
      <c r="L101" s="75" t="str">
        <f t="shared" si="12"/>
        <v>SVK</v>
      </c>
      <c r="M101" s="89" t="s">
        <v>574</v>
      </c>
      <c r="N101" s="66" t="s">
        <v>90</v>
      </c>
      <c r="O101" s="47">
        <f t="shared" si="11"/>
        <v>80</v>
      </c>
      <c r="P101" s="4"/>
    </row>
    <row r="102" spans="1:16" s="5" customFormat="1" ht="18" customHeight="1">
      <c r="A102" s="4">
        <v>93</v>
      </c>
      <c r="B102" s="70" t="s">
        <v>492</v>
      </c>
      <c r="C102" s="71" t="s">
        <v>493</v>
      </c>
      <c r="D102" s="72" t="s">
        <v>547</v>
      </c>
      <c r="E102" s="52" t="s">
        <v>464</v>
      </c>
      <c r="F102" s="73">
        <v>7.73</v>
      </c>
      <c r="G102" s="73">
        <v>9.25</v>
      </c>
      <c r="H102" s="42">
        <v>68</v>
      </c>
      <c r="I102" s="42">
        <v>85</v>
      </c>
      <c r="J102" s="75" t="str">
        <f t="shared" si="8"/>
        <v xml:space="preserve"> </v>
      </c>
      <c r="K102" s="75" t="str">
        <f t="shared" si="9"/>
        <v>SVG</v>
      </c>
      <c r="L102" s="75" t="str">
        <f t="shared" si="12"/>
        <v xml:space="preserve"> </v>
      </c>
      <c r="M102" s="89" t="s">
        <v>574</v>
      </c>
      <c r="N102" s="66" t="s">
        <v>90</v>
      </c>
      <c r="O102" s="47">
        <f t="shared" si="11"/>
        <v>76.5</v>
      </c>
      <c r="P102" s="4"/>
    </row>
    <row r="103" spans="1:16" s="5" customFormat="1" ht="18" customHeight="1">
      <c r="A103" s="4">
        <v>94</v>
      </c>
      <c r="B103" s="70" t="s">
        <v>88</v>
      </c>
      <c r="C103" s="71" t="s">
        <v>268</v>
      </c>
      <c r="D103" s="72" t="s">
        <v>107</v>
      </c>
      <c r="E103" s="52" t="s">
        <v>444</v>
      </c>
      <c r="F103" s="73">
        <v>6.87</v>
      </c>
      <c r="G103" s="73">
        <v>8.43</v>
      </c>
      <c r="H103" s="42">
        <v>70</v>
      </c>
      <c r="I103" s="42">
        <v>71</v>
      </c>
      <c r="J103" s="75" t="str">
        <f t="shared" si="8"/>
        <v xml:space="preserve"> </v>
      </c>
      <c r="K103" s="75" t="str">
        <f t="shared" si="9"/>
        <v>SVK</v>
      </c>
      <c r="L103" s="75" t="str">
        <f t="shared" si="12"/>
        <v xml:space="preserve"> </v>
      </c>
      <c r="M103" s="89" t="s">
        <v>569</v>
      </c>
      <c r="N103" s="66"/>
      <c r="O103" s="47">
        <f t="shared" si="11"/>
        <v>70.5</v>
      </c>
      <c r="P103" s="4"/>
    </row>
    <row r="104" spans="1:16" s="5" customFormat="1" ht="18" customHeight="1">
      <c r="A104" s="4">
        <v>95</v>
      </c>
      <c r="B104" s="70" t="s">
        <v>56</v>
      </c>
      <c r="C104" s="71" t="s">
        <v>57</v>
      </c>
      <c r="D104" s="72" t="s">
        <v>65</v>
      </c>
      <c r="E104" s="52" t="s">
        <v>444</v>
      </c>
      <c r="F104" s="73">
        <v>7.34</v>
      </c>
      <c r="G104" s="73">
        <v>8.23</v>
      </c>
      <c r="H104" s="42">
        <v>82</v>
      </c>
      <c r="I104" s="42">
        <v>71</v>
      </c>
      <c r="J104" s="75" t="str">
        <f t="shared" si="8"/>
        <v>SVK</v>
      </c>
      <c r="K104" s="75" t="str">
        <f t="shared" si="9"/>
        <v>SVK</v>
      </c>
      <c r="L104" s="75" t="str">
        <f t="shared" si="12"/>
        <v>SVK</v>
      </c>
      <c r="M104" s="89" t="s">
        <v>569</v>
      </c>
      <c r="N104" s="66"/>
      <c r="O104" s="47">
        <f t="shared" si="11"/>
        <v>76.5</v>
      </c>
      <c r="P104" s="4"/>
    </row>
    <row r="105" spans="1:16" s="5" customFormat="1" ht="18" customHeight="1">
      <c r="A105" s="4">
        <v>96</v>
      </c>
      <c r="B105" s="70" t="s">
        <v>58</v>
      </c>
      <c r="C105" s="71" t="s">
        <v>379</v>
      </c>
      <c r="D105" s="72" t="s">
        <v>252</v>
      </c>
      <c r="E105" s="52" t="s">
        <v>444</v>
      </c>
      <c r="F105" s="73">
        <v>6.89</v>
      </c>
      <c r="G105" s="73">
        <v>7.5</v>
      </c>
      <c r="H105" s="42">
        <v>68</v>
      </c>
      <c r="I105" s="42">
        <v>77</v>
      </c>
      <c r="J105" s="75" t="str">
        <f t="shared" si="8"/>
        <v xml:space="preserve"> </v>
      </c>
      <c r="K105" s="75" t="str">
        <f t="shared" si="9"/>
        <v>SVK</v>
      </c>
      <c r="L105" s="75" t="str">
        <f t="shared" si="12"/>
        <v xml:space="preserve"> </v>
      </c>
      <c r="M105" s="89" t="s">
        <v>569</v>
      </c>
      <c r="N105" s="9"/>
      <c r="O105" s="47">
        <f t="shared" si="11"/>
        <v>72.5</v>
      </c>
      <c r="P105" s="4"/>
    </row>
    <row r="106" spans="1:16" s="5" customFormat="1" ht="18" customHeight="1">
      <c r="A106" s="4">
        <v>97</v>
      </c>
      <c r="B106" s="70" t="s">
        <v>76</v>
      </c>
      <c r="C106" s="71" t="s">
        <v>77</v>
      </c>
      <c r="D106" s="72" t="s">
        <v>426</v>
      </c>
      <c r="E106" s="52" t="s">
        <v>445</v>
      </c>
      <c r="F106" s="73">
        <v>7.14</v>
      </c>
      <c r="G106" s="73">
        <v>7.62</v>
      </c>
      <c r="H106" s="42">
        <v>67</v>
      </c>
      <c r="I106" s="42">
        <v>71</v>
      </c>
      <c r="J106" s="75" t="str">
        <f t="shared" ref="J106:K107" si="13">IF(AND(F106&gt;=9,H106&gt;=90),"SVXS",IF(AND(F106&gt;=8,H106&gt;=80),"SVG",IF(AND(F106&gt;=7,H106&gt;=70),"SVK"," ")))</f>
        <v xml:space="preserve"> </v>
      </c>
      <c r="K106" s="75" t="str">
        <f t="shared" si="13"/>
        <v>SVK</v>
      </c>
      <c r="L106" s="75" t="str">
        <f t="shared" ref="L106:L111" si="14">IF(AND(J106="SVXS",K106="SVXS"),"SVXS",IF(AND(J106="SVG",K106="SVG"),"SVG",IF(AND(J106="SVK",K106="SVK"),"SVK",IF(AND(J106="SVXS",K106="SVG"),"SVG",IF(AND(J106="SVG",K106="SVXS"),"SVG",IF(AND(J106="SVG",K106="SVK"),"SVK",IF(AND(J106="SVK",K106="SVG"),"SVK"," ")))))))</f>
        <v xml:space="preserve"> </v>
      </c>
      <c r="M106" s="89" t="s">
        <v>567</v>
      </c>
      <c r="N106" s="9"/>
      <c r="O106" s="47">
        <f t="shared" ref="O106:O111" si="15">SUM(H106:I106)/2</f>
        <v>69</v>
      </c>
      <c r="P106" s="4"/>
    </row>
    <row r="107" spans="1:16" s="5" customFormat="1" ht="18" customHeight="1">
      <c r="A107" s="4">
        <v>98</v>
      </c>
      <c r="B107" s="70" t="s">
        <v>44</v>
      </c>
      <c r="C107" s="71" t="s">
        <v>221</v>
      </c>
      <c r="D107" s="72" t="s">
        <v>175</v>
      </c>
      <c r="E107" s="52" t="s">
        <v>445</v>
      </c>
      <c r="F107" s="73">
        <v>6.74</v>
      </c>
      <c r="G107" s="73">
        <v>8.44</v>
      </c>
      <c r="H107" s="42">
        <v>75</v>
      </c>
      <c r="I107" s="42">
        <v>73</v>
      </c>
      <c r="J107" s="75" t="str">
        <f t="shared" si="13"/>
        <v xml:space="preserve"> </v>
      </c>
      <c r="K107" s="75" t="str">
        <f t="shared" si="13"/>
        <v>SVK</v>
      </c>
      <c r="L107" s="75" t="str">
        <f t="shared" si="14"/>
        <v xml:space="preserve"> </v>
      </c>
      <c r="M107" s="89" t="s">
        <v>567</v>
      </c>
      <c r="N107" s="55" t="s">
        <v>90</v>
      </c>
      <c r="O107" s="47">
        <f t="shared" si="15"/>
        <v>74</v>
      </c>
      <c r="P107" s="4"/>
    </row>
    <row r="108" spans="1:16" s="5" customFormat="1" ht="18" customHeight="1">
      <c r="A108" s="4">
        <v>99</v>
      </c>
      <c r="B108" s="70" t="s">
        <v>172</v>
      </c>
      <c r="C108" s="71" t="s">
        <v>173</v>
      </c>
      <c r="D108" s="72" t="s">
        <v>407</v>
      </c>
      <c r="E108" s="52" t="s">
        <v>445</v>
      </c>
      <c r="F108" s="73">
        <v>6.7</v>
      </c>
      <c r="G108" s="73">
        <v>8.15</v>
      </c>
      <c r="H108" s="42">
        <v>70</v>
      </c>
      <c r="I108" s="42">
        <v>71</v>
      </c>
      <c r="J108" s="75" t="str">
        <f t="shared" ref="J108:K111" si="16">IF(AND(F108&gt;=9,H108&gt;=90),"SVXS",IF(AND(F108&gt;=8,H108&gt;=80),"SVG",IF(AND(F108&gt;=7,H108&gt;=70),"SVK"," ")))</f>
        <v xml:space="preserve"> </v>
      </c>
      <c r="K108" s="75" t="str">
        <f t="shared" si="16"/>
        <v>SVK</v>
      </c>
      <c r="L108" s="75" t="str">
        <f t="shared" si="14"/>
        <v xml:space="preserve"> </v>
      </c>
      <c r="M108" s="89" t="s">
        <v>567</v>
      </c>
      <c r="N108" s="9"/>
      <c r="O108" s="47">
        <f t="shared" si="15"/>
        <v>70.5</v>
      </c>
      <c r="P108" s="4"/>
    </row>
    <row r="109" spans="1:16" s="5" customFormat="1" ht="18" customHeight="1">
      <c r="A109" s="4">
        <v>100</v>
      </c>
      <c r="B109" s="70" t="s">
        <v>78</v>
      </c>
      <c r="C109" s="71" t="s">
        <v>167</v>
      </c>
      <c r="D109" s="72" t="s">
        <v>79</v>
      </c>
      <c r="E109" s="52" t="s">
        <v>445</v>
      </c>
      <c r="F109" s="73">
        <v>6.68</v>
      </c>
      <c r="G109" s="73">
        <v>8.02</v>
      </c>
      <c r="H109" s="42">
        <v>73</v>
      </c>
      <c r="I109" s="42">
        <v>70</v>
      </c>
      <c r="J109" s="75" t="str">
        <f t="shared" si="16"/>
        <v xml:space="preserve"> </v>
      </c>
      <c r="K109" s="75" t="str">
        <f t="shared" si="16"/>
        <v>SVK</v>
      </c>
      <c r="L109" s="75" t="str">
        <f t="shared" si="14"/>
        <v xml:space="preserve"> </v>
      </c>
      <c r="M109" s="89" t="s">
        <v>567</v>
      </c>
      <c r="N109" s="9"/>
      <c r="O109" s="47">
        <f t="shared" si="15"/>
        <v>71.5</v>
      </c>
      <c r="P109" s="4"/>
    </row>
    <row r="110" spans="1:16" s="5" customFormat="1" ht="18" customHeight="1">
      <c r="A110" s="4">
        <v>101</v>
      </c>
      <c r="B110" s="70" t="s">
        <v>174</v>
      </c>
      <c r="C110" s="71" t="s">
        <v>450</v>
      </c>
      <c r="D110" s="72" t="s">
        <v>37</v>
      </c>
      <c r="E110" s="52" t="s">
        <v>445</v>
      </c>
      <c r="F110" s="73">
        <v>5.98</v>
      </c>
      <c r="G110" s="73">
        <v>7.85</v>
      </c>
      <c r="H110" s="42">
        <v>67</v>
      </c>
      <c r="I110" s="42">
        <v>70</v>
      </c>
      <c r="J110" s="75" t="str">
        <f t="shared" si="16"/>
        <v xml:space="preserve"> </v>
      </c>
      <c r="K110" s="75" t="str">
        <f t="shared" si="16"/>
        <v>SVK</v>
      </c>
      <c r="L110" s="75" t="str">
        <f t="shared" si="14"/>
        <v xml:space="preserve"> </v>
      </c>
      <c r="M110" s="89" t="s">
        <v>567</v>
      </c>
      <c r="N110" s="9"/>
      <c r="O110" s="47">
        <f t="shared" si="15"/>
        <v>68.5</v>
      </c>
      <c r="P110" s="4"/>
    </row>
    <row r="111" spans="1:16" s="5" customFormat="1" ht="18" customHeight="1">
      <c r="A111" s="4">
        <v>102</v>
      </c>
      <c r="B111" s="70" t="s">
        <v>433</v>
      </c>
      <c r="C111" s="71" t="s">
        <v>91</v>
      </c>
      <c r="D111" s="72" t="s">
        <v>106</v>
      </c>
      <c r="E111" s="52" t="s">
        <v>445</v>
      </c>
      <c r="F111" s="73">
        <v>6.03</v>
      </c>
      <c r="G111" s="73">
        <v>7.77</v>
      </c>
      <c r="H111" s="42">
        <v>75</v>
      </c>
      <c r="I111" s="42">
        <v>75</v>
      </c>
      <c r="J111" s="75" t="str">
        <f t="shared" si="16"/>
        <v xml:space="preserve"> </v>
      </c>
      <c r="K111" s="75" t="str">
        <f t="shared" si="16"/>
        <v>SVK</v>
      </c>
      <c r="L111" s="75" t="str">
        <f t="shared" si="14"/>
        <v xml:space="preserve"> </v>
      </c>
      <c r="M111" s="89" t="s">
        <v>567</v>
      </c>
      <c r="N111" s="63"/>
      <c r="O111" s="47">
        <f t="shared" si="15"/>
        <v>75</v>
      </c>
      <c r="P111" s="4"/>
    </row>
    <row r="112" spans="1:16" s="5" customFormat="1" ht="18" customHeight="1">
      <c r="A112" s="109"/>
      <c r="B112" s="110"/>
      <c r="C112" s="111"/>
      <c r="D112" s="87">
        <f>A111</f>
        <v>102</v>
      </c>
      <c r="E112" s="33"/>
      <c r="F112" s="33"/>
      <c r="G112" s="38"/>
      <c r="H112" s="33"/>
      <c r="I112" s="33"/>
      <c r="J112" s="38"/>
      <c r="K112" s="38"/>
      <c r="L112" s="34"/>
      <c r="M112" s="38"/>
      <c r="N112" s="67">
        <f>COUNTIF(N10:N111,"Nữ")</f>
        <v>17</v>
      </c>
      <c r="P112" s="37"/>
    </row>
    <row r="113" spans="1:15" ht="16.5">
      <c r="A113" s="7"/>
      <c r="B113" s="7"/>
      <c r="C113" s="7"/>
      <c r="D113" s="7"/>
      <c r="E113" s="7"/>
      <c r="F113" s="7"/>
      <c r="H113" s="7"/>
      <c r="I113" s="7"/>
      <c r="M113" s="7"/>
    </row>
    <row r="114" spans="1:15" ht="15.75">
      <c r="A114" s="107" t="s">
        <v>153</v>
      </c>
      <c r="B114" s="107"/>
      <c r="C114" s="107"/>
      <c r="D114" s="107"/>
      <c r="E114" s="107"/>
      <c r="J114" s="107" t="s">
        <v>155</v>
      </c>
      <c r="K114" s="107"/>
      <c r="L114" s="107"/>
      <c r="M114" s="107"/>
      <c r="N114" s="3"/>
      <c r="O114" s="29"/>
    </row>
    <row r="115" spans="1:15">
      <c r="N115" s="3"/>
      <c r="O115" s="29"/>
    </row>
    <row r="116" spans="1:15">
      <c r="N116" s="3"/>
      <c r="O116" s="29"/>
    </row>
    <row r="117" spans="1:15">
      <c r="N117" s="3"/>
      <c r="O117" s="29"/>
    </row>
    <row r="118" spans="1:15">
      <c r="N118" s="3"/>
      <c r="O118" s="29"/>
    </row>
    <row r="119" spans="1:15" ht="16.5">
      <c r="A119" s="108" t="s">
        <v>552</v>
      </c>
      <c r="B119" s="108"/>
      <c r="C119" s="108"/>
      <c r="D119" s="108"/>
      <c r="E119" s="108"/>
      <c r="F119" s="8"/>
      <c r="G119" s="8"/>
      <c r="H119" s="8"/>
      <c r="I119" s="8"/>
      <c r="J119" s="108" t="s">
        <v>222</v>
      </c>
      <c r="K119" s="108"/>
      <c r="L119" s="108"/>
      <c r="M119" s="108"/>
      <c r="N119" s="3"/>
      <c r="O119" s="29"/>
    </row>
    <row r="120" spans="1:15">
      <c r="A120" s="29" t="s">
        <v>281</v>
      </c>
      <c r="B120" s="29">
        <v>1387</v>
      </c>
      <c r="C120" s="69"/>
    </row>
    <row r="121" spans="1:15">
      <c r="A121" s="29" t="s">
        <v>282</v>
      </c>
      <c r="B121" s="29">
        <v>1333</v>
      </c>
      <c r="C121" s="69"/>
    </row>
    <row r="122" spans="1:15">
      <c r="A122" s="29"/>
      <c r="B122" s="29"/>
      <c r="C122" s="31"/>
    </row>
  </sheetData>
  <sortState ref="A112:R154">
    <sortCondition ref="A154"/>
  </sortState>
  <mergeCells count="27">
    <mergeCell ref="A112:C112"/>
    <mergeCell ref="A114:E114"/>
    <mergeCell ref="J114:M114"/>
    <mergeCell ref="A119:E119"/>
    <mergeCell ref="J119:M119"/>
    <mergeCell ref="P8:P9"/>
    <mergeCell ref="A4:E4"/>
    <mergeCell ref="A5:M5"/>
    <mergeCell ref="A6:M6"/>
    <mergeCell ref="A8:A9"/>
    <mergeCell ref="B8:B9"/>
    <mergeCell ref="C8:D9"/>
    <mergeCell ref="E8:E9"/>
    <mergeCell ref="F8:G8"/>
    <mergeCell ref="H8:I8"/>
    <mergeCell ref="J8:J9"/>
    <mergeCell ref="K8:K9"/>
    <mergeCell ref="L8:L9"/>
    <mergeCell ref="M8:M9"/>
    <mergeCell ref="N8:N9"/>
    <mergeCell ref="O8:O9"/>
    <mergeCell ref="A1:E1"/>
    <mergeCell ref="F1:M1"/>
    <mergeCell ref="A2:E2"/>
    <mergeCell ref="F2:M2"/>
    <mergeCell ref="A3:E3"/>
    <mergeCell ref="F3:M3"/>
  </mergeCells>
  <conditionalFormatting sqref="H10:H111">
    <cfRule type="cellIs" dxfId="13" priority="15" stopIfTrue="1" operator="lessThan">
      <formula>30</formula>
    </cfRule>
    <cfRule type="cellIs" dxfId="12" priority="16" stopIfTrue="1" operator="lessThan">
      <formula>50</formula>
    </cfRule>
    <cfRule type="cellIs" dxfId="11" priority="17" stopIfTrue="1" operator="notBetween">
      <formula>70</formula>
      <formula>"&lt;70"</formula>
    </cfRule>
  </conditionalFormatting>
  <conditionalFormatting sqref="F10:F111">
    <cfRule type="cellIs" dxfId="10" priority="18" stopIfTrue="1" operator="lessThan">
      <formula>3</formula>
    </cfRule>
    <cfRule type="cellIs" dxfId="9" priority="19" stopIfTrue="1" operator="lessThan">
      <formula>5</formula>
    </cfRule>
    <cfRule type="cellIs" dxfId="8" priority="20" stopIfTrue="1" operator="notBetween">
      <formula>7</formula>
      <formula>"&lt;7"</formula>
    </cfRule>
  </conditionalFormatting>
  <conditionalFormatting sqref="J10:L111">
    <cfRule type="cellIs" dxfId="7" priority="21" stopIfTrue="1" operator="equal">
      <formula>"SVG"</formula>
    </cfRule>
    <cfRule type="cellIs" dxfId="6" priority="22" stopIfTrue="1" operator="equal">
      <formula>"SVXS"</formula>
    </cfRule>
  </conditionalFormatting>
  <conditionalFormatting sqref="I10:I111 O10:P111">
    <cfRule type="cellIs" dxfId="5" priority="23" stopIfTrue="1" operator="lessThan">
      <formula>30</formula>
    </cfRule>
    <cfRule type="cellIs" dxfId="4" priority="24" stopIfTrue="1" operator="lessThan">
      <formula>50</formula>
    </cfRule>
    <cfRule type="cellIs" dxfId="3" priority="25" stopIfTrue="1" operator="notBetween">
      <formula>70</formula>
      <formula>"&lt;70"</formula>
    </cfRule>
  </conditionalFormatting>
  <conditionalFormatting sqref="G10:G111">
    <cfRule type="cellIs" dxfId="2" priority="26" stopIfTrue="1" operator="lessThan">
      <formula>3</formula>
    </cfRule>
    <cfRule type="cellIs" dxfId="1" priority="27" stopIfTrue="1" operator="lessThan">
      <formula>5</formula>
    </cfRule>
    <cfRule type="cellIs" dxfId="0" priority="28" stopIfTrue="1" operator="notBetween">
      <formula>7</formula>
      <formula>"&lt;7"</formula>
    </cfRule>
  </conditionalFormatting>
  <pageMargins left="0.5" right="0.25" top="0.3" bottom="0.5" header="0" footer="0.25"/>
  <pageSetup paperSize="9" scale="95" orientation="portrait" verticalDpi="300" r:id="rId1"/>
  <headerFooter alignWithMargins="0">
    <oddFooter>&amp;L&amp;"VNI-Times,Italic"&amp;6D\döõlieäu\Khenthöôûng\DS.KT.HK.1_05-06\05CÑ.SOT&amp;R&amp;10&amp;P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/>
      <c r="C1"/>
    </row>
    <row r="2" spans="1:3" ht="17.25" thickBot="1">
      <c r="A2"/>
    </row>
    <row r="3" spans="1:3" ht="17.25" thickBot="1">
      <c r="A3"/>
      <c r="C3"/>
    </row>
    <row r="4" spans="1:3" ht="16.5">
      <c r="A4"/>
      <c r="C4"/>
    </row>
    <row r="5" spans="1:3" ht="16.5">
      <c r="C5"/>
    </row>
    <row r="6" spans="1:3" ht="17.25" thickBot="1">
      <c r="C6"/>
    </row>
    <row r="7" spans="1:3" ht="16.5">
      <c r="A7"/>
      <c r="C7"/>
    </row>
    <row r="8" spans="1:3" ht="16.5">
      <c r="A8"/>
      <c r="C8"/>
    </row>
    <row r="9" spans="1:3" ht="16.5">
      <c r="A9"/>
      <c r="C9"/>
    </row>
    <row r="10" spans="1:3" ht="16.5">
      <c r="A10"/>
      <c r="C10"/>
    </row>
    <row r="11" spans="1:3" ht="17.25" thickBot="1">
      <c r="A11"/>
      <c r="C11"/>
    </row>
    <row r="12" spans="1:3" ht="16.5">
      <c r="C12"/>
    </row>
    <row r="13" spans="1:3" ht="17.25" thickBot="1">
      <c r="C13"/>
    </row>
    <row r="14" spans="1:3" ht="17.25" thickBot="1">
      <c r="A14"/>
      <c r="C14"/>
    </row>
    <row r="15" spans="1:3" ht="16.5">
      <c r="A15"/>
    </row>
    <row r="16" spans="1:3" ht="17.25" thickBot="1">
      <c r="A16"/>
    </row>
    <row r="17" spans="1:3" ht="17.25" thickBot="1">
      <c r="A17"/>
      <c r="C17"/>
    </row>
    <row r="18" spans="1:3" ht="16.5">
      <c r="C18"/>
    </row>
    <row r="19" spans="1:3" ht="16.5">
      <c r="C19"/>
    </row>
    <row r="20" spans="1:3" ht="16.5">
      <c r="A20"/>
      <c r="C20"/>
    </row>
    <row r="21" spans="1:3" ht="16.5">
      <c r="A21"/>
      <c r="C21"/>
    </row>
    <row r="22" spans="1:3" ht="16.5">
      <c r="A22"/>
      <c r="C22"/>
    </row>
    <row r="23" spans="1:3" ht="16.5">
      <c r="A23"/>
      <c r="C23"/>
    </row>
    <row r="24" spans="1:3" ht="16.5">
      <c r="A24"/>
    </row>
    <row r="25" spans="1:3" ht="16.5">
      <c r="A25"/>
    </row>
    <row r="26" spans="1:3" ht="17.25" thickBot="1">
      <c r="A26"/>
      <c r="C26"/>
    </row>
    <row r="27" spans="1:3" ht="16.5">
      <c r="A27"/>
      <c r="C27"/>
    </row>
    <row r="28" spans="1:3" ht="16.5">
      <c r="A28"/>
      <c r="C28"/>
    </row>
    <row r="29" spans="1:3" ht="16.5">
      <c r="A29"/>
      <c r="C29"/>
    </row>
    <row r="30" spans="1:3" ht="16.5">
      <c r="A30"/>
      <c r="C30"/>
    </row>
    <row r="31" spans="1:3" ht="16.5">
      <c r="A31"/>
      <c r="C31"/>
    </row>
    <row r="32" spans="1:3" ht="16.5">
      <c r="A32"/>
      <c r="C32"/>
    </row>
    <row r="33" spans="1:3" ht="16.5">
      <c r="A33"/>
      <c r="C33"/>
    </row>
    <row r="34" spans="1:3" ht="16.5">
      <c r="A34"/>
      <c r="C34"/>
    </row>
    <row r="35" spans="1:3" ht="16.5">
      <c r="A35"/>
      <c r="C35"/>
    </row>
    <row r="36" spans="1:3" ht="16.5">
      <c r="A36"/>
      <c r="C36"/>
    </row>
    <row r="37" spans="1:3" ht="16.5">
      <c r="A37"/>
    </row>
    <row r="38" spans="1:3" ht="16.5">
      <c r="A38"/>
    </row>
    <row r="39" spans="1:3" ht="16.5">
      <c r="A39"/>
      <c r="C39"/>
    </row>
    <row r="40" spans="1:3" ht="16.5">
      <c r="A40"/>
      <c r="C40"/>
    </row>
    <row r="41" spans="1:3" ht="16.5">
      <c r="A41"/>
      <c r="C41"/>
    </row>
  </sheetData>
  <sheetProtection password="8863" sheet="1" objects="1"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16TC</vt:lpstr>
      <vt:lpstr>16TC(S)</vt:lpstr>
      <vt:lpstr>16CĐ(S)</vt:lpstr>
      <vt:lpstr>'16CĐ(S)'!Print_Titles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QLHSSV</cp:lastModifiedBy>
  <cp:lastPrinted>2019-06-12T05:51:08Z</cp:lastPrinted>
  <dcterms:created xsi:type="dcterms:W3CDTF">1999-12-31T17:03:31Z</dcterms:created>
  <dcterms:modified xsi:type="dcterms:W3CDTF">2019-08-23T01:36:19Z</dcterms:modified>
</cp:coreProperties>
</file>